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Scholzwolfgangmk\Desktop\"/>
    </mc:Choice>
  </mc:AlternateContent>
  <xr:revisionPtr revIDLastSave="0" documentId="13_ncr:1_{1E54A85A-ADE5-4E6C-BD24-68723E80939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V30" i="1" l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F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28" i="1"/>
  <c r="N28" i="1" l="1"/>
  <c r="U28" i="1"/>
  <c r="T28" i="1"/>
  <c r="S28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Y62" i="1"/>
  <c r="Y63" i="1"/>
  <c r="Y64" i="1"/>
  <c r="Y65" i="1"/>
  <c r="Y66" i="1"/>
  <c r="Y67" i="1"/>
  <c r="Y68" i="1"/>
  <c r="Y69" i="1"/>
  <c r="Y70" i="1"/>
  <c r="Y71" i="1"/>
  <c r="Y72" i="1"/>
  <c r="Y73" i="1"/>
  <c r="Y74" i="1"/>
  <c r="Y75" i="1"/>
  <c r="Y76" i="1"/>
  <c r="Y77" i="1"/>
  <c r="Y78" i="1"/>
  <c r="Y79" i="1"/>
  <c r="Y80" i="1"/>
  <c r="Y81" i="1"/>
  <c r="Y82" i="1"/>
  <c r="Y83" i="1"/>
  <c r="Y84" i="1"/>
  <c r="Y85" i="1"/>
  <c r="Y86" i="1"/>
  <c r="Y87" i="1"/>
  <c r="Y88" i="1"/>
  <c r="Y89" i="1"/>
  <c r="Y90" i="1"/>
  <c r="Y91" i="1"/>
  <c r="Y92" i="1"/>
  <c r="Y93" i="1"/>
  <c r="Y94" i="1"/>
  <c r="Y95" i="1"/>
  <c r="Y96" i="1"/>
  <c r="Y97" i="1"/>
  <c r="Y98" i="1"/>
  <c r="Y99" i="1"/>
  <c r="Y100" i="1"/>
  <c r="Y101" i="1"/>
  <c r="Y102" i="1"/>
  <c r="Y103" i="1"/>
  <c r="Y104" i="1"/>
  <c r="Y105" i="1"/>
  <c r="Y106" i="1"/>
  <c r="Y107" i="1"/>
  <c r="Y108" i="1"/>
  <c r="Y109" i="1"/>
  <c r="Y110" i="1"/>
  <c r="Y111" i="1"/>
  <c r="Y112" i="1"/>
  <c r="Y113" i="1"/>
  <c r="Y114" i="1"/>
  <c r="Y115" i="1"/>
  <c r="Y116" i="1"/>
  <c r="Y117" i="1"/>
  <c r="Y118" i="1"/>
  <c r="Y119" i="1"/>
  <c r="U29" i="1"/>
  <c r="U30" i="1"/>
  <c r="U31" i="1"/>
  <c r="U32" i="1"/>
  <c r="N32" i="1" s="1"/>
  <c r="U33" i="1"/>
  <c r="N33" i="1" s="1"/>
  <c r="U34" i="1"/>
  <c r="U35" i="1"/>
  <c r="U36" i="1"/>
  <c r="U37" i="1"/>
  <c r="U38" i="1"/>
  <c r="U39" i="1"/>
  <c r="U40" i="1"/>
  <c r="N40" i="1" s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N53" i="1" s="1"/>
  <c r="U54" i="1"/>
  <c r="U55" i="1"/>
  <c r="U56" i="1"/>
  <c r="U57" i="1"/>
  <c r="N57" i="1" s="1"/>
  <c r="U58" i="1"/>
  <c r="U59" i="1"/>
  <c r="U60" i="1"/>
  <c r="U61" i="1"/>
  <c r="U62" i="1"/>
  <c r="U63" i="1"/>
  <c r="U64" i="1"/>
  <c r="U65" i="1"/>
  <c r="N65" i="1" s="1"/>
  <c r="U66" i="1"/>
  <c r="U67" i="1"/>
  <c r="U68" i="1"/>
  <c r="U69" i="1"/>
  <c r="U70" i="1"/>
  <c r="U71" i="1"/>
  <c r="U72" i="1"/>
  <c r="U73" i="1"/>
  <c r="U74" i="1"/>
  <c r="U75" i="1"/>
  <c r="U76" i="1"/>
  <c r="U77" i="1"/>
  <c r="N77" i="1" s="1"/>
  <c r="U78" i="1"/>
  <c r="U79" i="1"/>
  <c r="U80" i="1"/>
  <c r="U81" i="1"/>
  <c r="U82" i="1"/>
  <c r="U83" i="1"/>
  <c r="U84" i="1"/>
  <c r="U85" i="1"/>
  <c r="N85" i="1" s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N117" i="1" s="1"/>
  <c r="U118" i="1"/>
  <c r="U119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H103" i="1"/>
  <c r="G103" i="1"/>
  <c r="Q103" i="1" s="1"/>
  <c r="F103" i="1"/>
  <c r="H93" i="1"/>
  <c r="R93" i="1" s="1"/>
  <c r="H94" i="1"/>
  <c r="R94" i="1" s="1"/>
  <c r="H95" i="1"/>
  <c r="H96" i="1"/>
  <c r="H97" i="1"/>
  <c r="H98" i="1"/>
  <c r="H99" i="1"/>
  <c r="H100" i="1"/>
  <c r="R100" i="1" s="1"/>
  <c r="O100" i="1" s="1"/>
  <c r="H101" i="1"/>
  <c r="R101" i="1" s="1"/>
  <c r="H102" i="1"/>
  <c r="R102" i="1" s="1"/>
  <c r="G93" i="1"/>
  <c r="G94" i="1"/>
  <c r="G95" i="1"/>
  <c r="G96" i="1"/>
  <c r="Q96" i="1" s="1"/>
  <c r="O96" i="1" s="1"/>
  <c r="G97" i="1"/>
  <c r="Q97" i="1" s="1"/>
  <c r="G98" i="1"/>
  <c r="Q98" i="1" s="1"/>
  <c r="G99" i="1"/>
  <c r="Q99" i="1" s="1"/>
  <c r="G100" i="1"/>
  <c r="G101" i="1"/>
  <c r="G102" i="1"/>
  <c r="F93" i="1"/>
  <c r="F94" i="1"/>
  <c r="F95" i="1"/>
  <c r="F96" i="1"/>
  <c r="F97" i="1"/>
  <c r="F98" i="1"/>
  <c r="P98" i="1" s="1"/>
  <c r="F99" i="1"/>
  <c r="P99" i="1" s="1"/>
  <c r="F100" i="1"/>
  <c r="F101" i="1"/>
  <c r="F102" i="1"/>
  <c r="H87" i="1"/>
  <c r="R87" i="1" s="1"/>
  <c r="H88" i="1"/>
  <c r="R88" i="1" s="1"/>
  <c r="H89" i="1"/>
  <c r="H90" i="1"/>
  <c r="H91" i="1"/>
  <c r="R91" i="1" s="1"/>
  <c r="H92" i="1"/>
  <c r="R92" i="1" s="1"/>
  <c r="G87" i="1"/>
  <c r="G88" i="1"/>
  <c r="G89" i="1"/>
  <c r="Q89" i="1" s="1"/>
  <c r="G90" i="1"/>
  <c r="G91" i="1"/>
  <c r="G92" i="1"/>
  <c r="Q92" i="1" s="1"/>
  <c r="F87" i="1"/>
  <c r="F88" i="1"/>
  <c r="P88" i="1" s="1"/>
  <c r="F89" i="1"/>
  <c r="P89" i="1" s="1"/>
  <c r="F90" i="1"/>
  <c r="P90" i="1" s="1"/>
  <c r="F91" i="1"/>
  <c r="P91" i="1" s="1"/>
  <c r="F92" i="1"/>
  <c r="H78" i="1"/>
  <c r="H79" i="1"/>
  <c r="G78" i="1"/>
  <c r="Q78" i="1" s="1"/>
  <c r="G79" i="1"/>
  <c r="F78" i="1"/>
  <c r="P78" i="1" s="1"/>
  <c r="F7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80" i="1"/>
  <c r="O81" i="1"/>
  <c r="O82" i="1"/>
  <c r="O83" i="1"/>
  <c r="O84" i="1"/>
  <c r="O85" i="1"/>
  <c r="O86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N31" i="1"/>
  <c r="N35" i="1"/>
  <c r="N39" i="1"/>
  <c r="N43" i="1"/>
  <c r="N47" i="1"/>
  <c r="N51" i="1"/>
  <c r="N55" i="1"/>
  <c r="N56" i="1"/>
  <c r="N59" i="1"/>
  <c r="N63" i="1"/>
  <c r="N64" i="1"/>
  <c r="N67" i="1"/>
  <c r="N71" i="1"/>
  <c r="N72" i="1"/>
  <c r="N75" i="1"/>
  <c r="N79" i="1"/>
  <c r="N83" i="1"/>
  <c r="N87" i="1"/>
  <c r="N88" i="1"/>
  <c r="N89" i="1"/>
  <c r="N91" i="1"/>
  <c r="N95" i="1"/>
  <c r="N96" i="1"/>
  <c r="N97" i="1"/>
  <c r="N99" i="1"/>
  <c r="N103" i="1"/>
  <c r="N104" i="1"/>
  <c r="N107" i="1"/>
  <c r="N111" i="1"/>
  <c r="N115" i="1"/>
  <c r="N11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9" i="1"/>
  <c r="R90" i="1"/>
  <c r="R95" i="1"/>
  <c r="R96" i="1"/>
  <c r="R97" i="1"/>
  <c r="R98" i="1"/>
  <c r="R99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9" i="1"/>
  <c r="Q80" i="1"/>
  <c r="Q81" i="1"/>
  <c r="Q82" i="1"/>
  <c r="Q83" i="1"/>
  <c r="Q84" i="1"/>
  <c r="Q85" i="1"/>
  <c r="Q86" i="1"/>
  <c r="Q87" i="1"/>
  <c r="Q88" i="1"/>
  <c r="Q90" i="1"/>
  <c r="Q91" i="1"/>
  <c r="Q93" i="1"/>
  <c r="Q94" i="1"/>
  <c r="Q95" i="1"/>
  <c r="Q100" i="1"/>
  <c r="Q101" i="1"/>
  <c r="Q102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92" i="1"/>
  <c r="P93" i="1"/>
  <c r="P94" i="1"/>
  <c r="P95" i="1"/>
  <c r="O95" i="1" s="1"/>
  <c r="P96" i="1"/>
  <c r="P97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H113" i="1"/>
  <c r="H114" i="1"/>
  <c r="H115" i="1"/>
  <c r="H116" i="1"/>
  <c r="H117" i="1"/>
  <c r="H118" i="1"/>
  <c r="H119" i="1"/>
  <c r="G113" i="1"/>
  <c r="G114" i="1"/>
  <c r="G115" i="1"/>
  <c r="G116" i="1"/>
  <c r="G117" i="1"/>
  <c r="G118" i="1"/>
  <c r="G119" i="1"/>
  <c r="F118" i="1"/>
  <c r="F119" i="1"/>
  <c r="F113" i="1"/>
  <c r="F114" i="1"/>
  <c r="F115" i="1"/>
  <c r="F116" i="1"/>
  <c r="F117" i="1"/>
  <c r="H28" i="1"/>
  <c r="G28" i="1"/>
  <c r="H36" i="1"/>
  <c r="G36" i="1"/>
  <c r="F36" i="1"/>
  <c r="H35" i="1"/>
  <c r="G35" i="1"/>
  <c r="F35" i="1"/>
  <c r="N113" i="1" l="1"/>
  <c r="N81" i="1"/>
  <c r="N41" i="1"/>
  <c r="N112" i="1"/>
  <c r="N80" i="1"/>
  <c r="N48" i="1"/>
  <c r="N105" i="1"/>
  <c r="N73" i="1"/>
  <c r="N49" i="1"/>
  <c r="N69" i="1"/>
  <c r="N109" i="1"/>
  <c r="N93" i="1"/>
  <c r="N45" i="1"/>
  <c r="N29" i="1"/>
  <c r="N101" i="1"/>
  <c r="N61" i="1"/>
  <c r="N37" i="1"/>
  <c r="N114" i="1"/>
  <c r="N106" i="1"/>
  <c r="N98" i="1"/>
  <c r="N90" i="1"/>
  <c r="N82" i="1"/>
  <c r="N74" i="1"/>
  <c r="N66" i="1"/>
  <c r="N58" i="1"/>
  <c r="N50" i="1"/>
  <c r="N42" i="1"/>
  <c r="N34" i="1"/>
  <c r="N110" i="1"/>
  <c r="N94" i="1"/>
  <c r="N62" i="1"/>
  <c r="N118" i="1"/>
  <c r="N102" i="1"/>
  <c r="N86" i="1"/>
  <c r="N78" i="1"/>
  <c r="N70" i="1"/>
  <c r="N54" i="1"/>
  <c r="N46" i="1"/>
  <c r="N38" i="1"/>
  <c r="N30" i="1"/>
  <c r="N116" i="1"/>
  <c r="N108" i="1"/>
  <c r="N100" i="1"/>
  <c r="N92" i="1"/>
  <c r="N84" i="1"/>
  <c r="N76" i="1"/>
  <c r="N68" i="1"/>
  <c r="N60" i="1"/>
  <c r="N52" i="1"/>
  <c r="N44" i="1"/>
  <c r="N36" i="1"/>
  <c r="O103" i="1"/>
  <c r="O97" i="1"/>
  <c r="O98" i="1"/>
  <c r="O94" i="1"/>
  <c r="O102" i="1"/>
  <c r="O101" i="1"/>
  <c r="O93" i="1"/>
  <c r="O99" i="1"/>
  <c r="O88" i="1"/>
  <c r="O91" i="1"/>
  <c r="O92" i="1"/>
  <c r="O90" i="1"/>
  <c r="O87" i="1"/>
  <c r="O89" i="1"/>
  <c r="O79" i="1"/>
  <c r="O78" i="1"/>
  <c r="H112" i="1"/>
  <c r="G112" i="1"/>
  <c r="F112" i="1"/>
  <c r="H111" i="1"/>
  <c r="G111" i="1"/>
  <c r="F111" i="1"/>
  <c r="H110" i="1"/>
  <c r="G110" i="1"/>
  <c r="F110" i="1"/>
  <c r="H109" i="1"/>
  <c r="G109" i="1"/>
  <c r="F109" i="1"/>
  <c r="H108" i="1"/>
  <c r="G108" i="1"/>
  <c r="F108" i="1"/>
  <c r="H107" i="1"/>
  <c r="G107" i="1"/>
  <c r="F107" i="1"/>
  <c r="H106" i="1"/>
  <c r="G106" i="1"/>
  <c r="F106" i="1"/>
  <c r="H105" i="1"/>
  <c r="G105" i="1"/>
  <c r="F105" i="1"/>
  <c r="H104" i="1"/>
  <c r="G104" i="1"/>
  <c r="F104" i="1"/>
  <c r="H86" i="1"/>
  <c r="G86" i="1"/>
  <c r="F86" i="1"/>
  <c r="H85" i="1"/>
  <c r="G85" i="1"/>
  <c r="F85" i="1"/>
  <c r="H84" i="1"/>
  <c r="G84" i="1"/>
  <c r="F84" i="1"/>
  <c r="H83" i="1"/>
  <c r="G83" i="1"/>
  <c r="F83" i="1"/>
  <c r="H82" i="1"/>
  <c r="G82" i="1"/>
  <c r="F82" i="1"/>
  <c r="H81" i="1"/>
  <c r="G81" i="1"/>
  <c r="F81" i="1"/>
  <c r="H80" i="1"/>
  <c r="G80" i="1"/>
  <c r="F80" i="1"/>
  <c r="H77" i="1"/>
  <c r="G77" i="1"/>
  <c r="F77" i="1"/>
  <c r="H76" i="1"/>
  <c r="G76" i="1"/>
  <c r="F76" i="1"/>
  <c r="H75" i="1"/>
  <c r="G75" i="1"/>
  <c r="F75" i="1"/>
  <c r="H74" i="1"/>
  <c r="G74" i="1"/>
  <c r="F74" i="1"/>
  <c r="H73" i="1"/>
  <c r="G73" i="1"/>
  <c r="F73" i="1"/>
  <c r="H72" i="1"/>
  <c r="G72" i="1"/>
  <c r="F72" i="1"/>
  <c r="H71" i="1"/>
  <c r="G71" i="1"/>
  <c r="F71" i="1"/>
  <c r="H70" i="1"/>
  <c r="G70" i="1"/>
  <c r="F70" i="1"/>
  <c r="H69" i="1"/>
  <c r="G69" i="1"/>
  <c r="F69" i="1"/>
  <c r="H68" i="1"/>
  <c r="G68" i="1"/>
  <c r="F68" i="1"/>
  <c r="H67" i="1"/>
  <c r="G67" i="1"/>
  <c r="F67" i="1"/>
  <c r="H66" i="1"/>
  <c r="G66" i="1"/>
  <c r="F66" i="1"/>
  <c r="H65" i="1"/>
  <c r="G65" i="1"/>
  <c r="F65" i="1"/>
  <c r="H64" i="1"/>
  <c r="G64" i="1"/>
  <c r="F64" i="1"/>
  <c r="H63" i="1"/>
  <c r="G63" i="1"/>
  <c r="F63" i="1"/>
  <c r="H62" i="1"/>
  <c r="G62" i="1"/>
  <c r="F62" i="1"/>
  <c r="H61" i="1"/>
  <c r="G61" i="1"/>
  <c r="F61" i="1"/>
  <c r="H60" i="1"/>
  <c r="G60" i="1"/>
  <c r="F60" i="1"/>
  <c r="H59" i="1"/>
  <c r="G59" i="1"/>
  <c r="F59" i="1"/>
  <c r="H58" i="1"/>
  <c r="G58" i="1"/>
  <c r="F58" i="1"/>
  <c r="H57" i="1"/>
  <c r="G57" i="1"/>
  <c r="F57" i="1"/>
  <c r="H56" i="1"/>
  <c r="G56" i="1"/>
  <c r="F56" i="1"/>
  <c r="H55" i="1"/>
  <c r="G55" i="1"/>
  <c r="F55" i="1"/>
  <c r="H54" i="1"/>
  <c r="G54" i="1"/>
  <c r="F54" i="1"/>
  <c r="H53" i="1"/>
  <c r="G53" i="1"/>
  <c r="F53" i="1"/>
  <c r="H52" i="1"/>
  <c r="G52" i="1"/>
  <c r="F52" i="1"/>
  <c r="H51" i="1"/>
  <c r="G51" i="1"/>
  <c r="F51" i="1"/>
  <c r="H50" i="1"/>
  <c r="G50" i="1"/>
  <c r="F50" i="1"/>
  <c r="H49" i="1"/>
  <c r="G49" i="1"/>
  <c r="F49" i="1"/>
  <c r="H48" i="1"/>
  <c r="G48" i="1"/>
  <c r="F48" i="1"/>
  <c r="H47" i="1"/>
  <c r="G47" i="1"/>
  <c r="F47" i="1"/>
  <c r="H46" i="1"/>
  <c r="G46" i="1"/>
  <c r="F46" i="1"/>
  <c r="H45" i="1"/>
  <c r="G45" i="1"/>
  <c r="F45" i="1"/>
  <c r="H44" i="1"/>
  <c r="G44" i="1"/>
  <c r="F44" i="1"/>
  <c r="H43" i="1"/>
  <c r="G43" i="1"/>
  <c r="F43" i="1"/>
  <c r="H42" i="1"/>
  <c r="G42" i="1"/>
  <c r="F42" i="1"/>
  <c r="H41" i="1"/>
  <c r="G41" i="1"/>
  <c r="F41" i="1"/>
  <c r="H40" i="1"/>
  <c r="G40" i="1"/>
  <c r="F40" i="1"/>
  <c r="H39" i="1"/>
  <c r="G39" i="1"/>
  <c r="F39" i="1"/>
  <c r="H38" i="1"/>
  <c r="G38" i="1"/>
  <c r="F38" i="1"/>
  <c r="H37" i="1"/>
  <c r="G37" i="1"/>
  <c r="F37" i="1"/>
  <c r="H34" i="1"/>
  <c r="G34" i="1"/>
  <c r="F34" i="1"/>
  <c r="H33" i="1"/>
  <c r="G33" i="1"/>
  <c r="F33" i="1"/>
  <c r="H32" i="1"/>
  <c r="G32" i="1"/>
  <c r="F32" i="1"/>
  <c r="H31" i="1"/>
  <c r="G31" i="1"/>
  <c r="F31" i="1"/>
  <c r="H30" i="1"/>
  <c r="G30" i="1"/>
  <c r="F30" i="1"/>
  <c r="H29" i="1"/>
  <c r="R29" i="1" s="1"/>
  <c r="G29" i="1"/>
  <c r="Q29" i="1" s="1"/>
  <c r="F29" i="1"/>
  <c r="P29" i="1" s="1"/>
  <c r="R28" i="1"/>
  <c r="Q28" i="1"/>
  <c r="P28" i="1"/>
  <c r="O29" i="1" l="1"/>
  <c r="M29" i="1" s="1"/>
  <c r="O28" i="1"/>
  <c r="M28" i="1" s="1"/>
  <c r="V29" i="1" l="1"/>
  <c r="Y29" i="1" s="1"/>
  <c r="V28" i="1"/>
  <c r="Y28" i="1" s="1"/>
</calcChain>
</file>

<file path=xl/sharedStrings.xml><?xml version="1.0" encoding="utf-8"?>
<sst xmlns="http://schemas.openxmlformats.org/spreadsheetml/2006/main" count="219" uniqueCount="163">
  <si>
    <t>Stundensatz</t>
  </si>
  <si>
    <t>Lehrerwochenstunden</t>
  </si>
  <si>
    <t xml:space="preserve">  Tats. erteilte Lehrerwochenstd.</t>
  </si>
  <si>
    <t>Zahl der</t>
  </si>
  <si>
    <t>Schüler-</t>
  </si>
  <si>
    <t>Teilschü-</t>
  </si>
  <si>
    <t xml:space="preserve"> pro Schüler an Privatschule</t>
  </si>
  <si>
    <t>an Privatschulen</t>
  </si>
  <si>
    <t>Schüler</t>
  </si>
  <si>
    <t>betrag</t>
  </si>
  <si>
    <t>lerbetrag</t>
  </si>
  <si>
    <t>Bildungsgang</t>
  </si>
  <si>
    <t>Privatschule</t>
  </si>
  <si>
    <t xml:space="preserve"> Theorie-</t>
  </si>
  <si>
    <t>Fach-</t>
  </si>
  <si>
    <t>Theorie-</t>
  </si>
  <si>
    <t>Fachpraxis-</t>
  </si>
  <si>
    <t>an den</t>
  </si>
  <si>
    <t>Lehrer</t>
  </si>
  <si>
    <t>praxis-</t>
  </si>
  <si>
    <t>einzelnen</t>
  </si>
  <si>
    <t>maßgeblich</t>
  </si>
  <si>
    <t>nach</t>
  </si>
  <si>
    <t>Privat-</t>
  </si>
  <si>
    <t>lehrer</t>
  </si>
  <si>
    <t>praxisl.</t>
  </si>
  <si>
    <t>Einzelne</t>
  </si>
  <si>
    <t>Privatsch.</t>
  </si>
  <si>
    <t>schule</t>
  </si>
  <si>
    <t>Schule</t>
  </si>
  <si>
    <t xml:space="preserve"> </t>
  </si>
  <si>
    <t>Berufsschule - allgemein -</t>
  </si>
  <si>
    <t>Einjährige Berufsfachschule - Agrarwirtschaft -</t>
  </si>
  <si>
    <t>Einjährige Berufsfachschule - Bautechnik -</t>
  </si>
  <si>
    <t>Einjährige Berufsfachschule - Chemie, Physik und Biologie -</t>
  </si>
  <si>
    <t>Einjährige Berufsfachschule - Druck- und Medientechnik -</t>
  </si>
  <si>
    <t>Einjährige Berufsfachschule - Elektrotechnik -</t>
  </si>
  <si>
    <t>Einjährige Berufsfachschule - Fahrzeugtechnik -</t>
  </si>
  <si>
    <t>Einjährige Berufsfachschule - Farbtechnik und Raumgestaltung -</t>
  </si>
  <si>
    <t>Einjährige Berufsfachschule - Floristik -</t>
  </si>
  <si>
    <t>Einjährige Berufsfachschule - Gartenbau -</t>
  </si>
  <si>
    <t>Einjährige Berufsfachschule - Gastronomie -</t>
  </si>
  <si>
    <t>Einjährige Berufsfachschule - Hauswirtschaft und Pflege -</t>
  </si>
  <si>
    <t>Einjährige Berufsfachschule - Holztechnik -</t>
  </si>
  <si>
    <t>Einjährige Berufsfachschule - Körperpflege -</t>
  </si>
  <si>
    <t>Einjährige Berufsfachschule - Lebensmittelhandwerk -</t>
  </si>
  <si>
    <t>Einjährige Berufsfachschule - Metalltechnik -</t>
  </si>
  <si>
    <t>Einjährige Berufsfachschule - Textiltechnik und Bekleidung -</t>
  </si>
  <si>
    <t>Einjährige Berufsfachschule - Wirtschaft -</t>
  </si>
  <si>
    <t>Zweijährige Berufsfachschule -Agrarwirtschaft - Klasse 2</t>
  </si>
  <si>
    <t>Zweijährige Berufsfachschule -Ernährung, Hauswirtschaft und Pflege - Klasse 2</t>
  </si>
  <si>
    <t>Zweijährige Berufsfachschule - Sozialpädagogik -</t>
  </si>
  <si>
    <t>Zweijährige Berufsfachschule -Technik - Klasse 2</t>
  </si>
  <si>
    <t>Zweijährige Berufsfachschule - Wirtschaft - Klasse 2</t>
  </si>
  <si>
    <t>Berufsfachschule - Atem-, Sprech- und Stimmlehrerin/ Atem-, Sprech- und Stimmlehrer -</t>
  </si>
  <si>
    <t>Berufsfachschule - Biologisch-technische Assistentin/ Biologisch-technischer Assistent -</t>
  </si>
  <si>
    <t>Berufsfachschule - Chemisch-technische Assistentin/ Chemisch-technischer Assistent -</t>
  </si>
  <si>
    <t>Berufsfachschule - Elektro-technische Assisstentin/ Elektro-technischer Assistent -</t>
  </si>
  <si>
    <t>Berufsfachschule - Ergotherapie -</t>
  </si>
  <si>
    <t>Berufsfachschule - Gestaltungstechnische Assistentin/ Gestaltungstechnischer Assistent -</t>
  </si>
  <si>
    <t>Berufsfachschule - Informatik -</t>
  </si>
  <si>
    <t>Berufsfachschule - Kaufmännische Assistentin/Kaufmännischer Assistent, Schwerpunkt Fremdsprachen und Korrespondenz</t>
  </si>
  <si>
    <t>Berufsfachschule - Kaufmännische Assistentin/Kaufmännischer Assistentm Schwerpunkt Informationsverarbeitung -</t>
  </si>
  <si>
    <t>Berufsfachschule - Kosmetik -</t>
  </si>
  <si>
    <t>Berufsfachschule - Agrarwirtschaftlich-technische Assistentin/ Agrarwirtschaftlich-tecchnischer Assistent -</t>
  </si>
  <si>
    <t>Berufsfachschule - Pflegeassistenz -</t>
  </si>
  <si>
    <t>Berufsfachschule - Pharmazeutisch-technische Assistentin/ Pharmazeutisch-technischer Assistent -</t>
  </si>
  <si>
    <t>Berufsfachschule - Schiffsbetriebstechnische Assistentin/ Schiffsbetriebstechnischer Assistent -</t>
  </si>
  <si>
    <t>Berufsfachschule - Sozialassistentin/ Sozialassistent, Schwerpunkt Persönliche Assistenz - Klasse 1</t>
  </si>
  <si>
    <t>Berufsfachschule - Sozialassistentin/ Sozialassistent, Schwerpunkt Persönliche Assistenz - Klasse 2</t>
  </si>
  <si>
    <t>Berufsfachschule - Informationstechnische Assistentin/ Informationstechnischer Assistent -</t>
  </si>
  <si>
    <t>Berufsfachschule - Umweltschutz-technische Assistentin/ Umweltschutz-technischer Assistent -</t>
  </si>
  <si>
    <t>Fachoberschule Klasse 11</t>
  </si>
  <si>
    <t>Fachoberschule Klasse 12</t>
  </si>
  <si>
    <t>Ergänzungsbildungsgang Fachhochschulreife -  zweijährig</t>
  </si>
  <si>
    <t>Berufsoberschule</t>
  </si>
  <si>
    <t>Berufliches Gymnasium</t>
  </si>
  <si>
    <t>Fachschule - Bohr-, Förder- und Rohrleitungstechnik -</t>
  </si>
  <si>
    <t>Einjährige Fachschule - Agrarwirtschaft -</t>
  </si>
  <si>
    <t>Fachschule - Hotel- und Gaststättengewerbe -</t>
  </si>
  <si>
    <t xml:space="preserve">Fachschule - Hauswirtschaft - </t>
  </si>
  <si>
    <t>Fachschule - Sozialpädagogik -</t>
  </si>
  <si>
    <t>Fachschule - Heilerziehungspflege -</t>
  </si>
  <si>
    <t>Berufsschule - Erziehungshilfe - für Berufe nach § 66 Berufsbildungsgesetz und § 42 r Handwerksordnung</t>
  </si>
  <si>
    <t>Berufseinstiegsschule Klasse 1</t>
  </si>
  <si>
    <t>Berufseinstiegsschule Klasse 1 - Erziehungshilfe -</t>
  </si>
  <si>
    <t>Berufseinstiegsschule Klasse 2</t>
  </si>
  <si>
    <t>Berufseinstiegsschule Klasse 2 - Erziehungshilfe -</t>
  </si>
  <si>
    <t>Berufsfachschule -Sozialpädagogische Asssistentin/Sozialpädagogischer Assistent</t>
  </si>
  <si>
    <t>2025/2026</t>
  </si>
  <si>
    <t>Schulform</t>
  </si>
  <si>
    <t xml:space="preserve">Entgeltgruppe </t>
  </si>
  <si>
    <t>Faktor F</t>
  </si>
  <si>
    <t>Fachlehrkräfte</t>
  </si>
  <si>
    <t>Faktor AS</t>
  </si>
  <si>
    <t>Faktor S</t>
  </si>
  <si>
    <t>Abschlag</t>
  </si>
  <si>
    <r>
      <t>Stundensatz</t>
    </r>
    <r>
      <rPr>
        <sz val="11"/>
        <rFont val="Calibri"/>
        <family val="2"/>
        <scheme val="minor"/>
      </rPr>
      <t xml:space="preserve"> kaufmännisch gerundet</t>
    </r>
  </si>
  <si>
    <t>Durchsnittliches Jahresentgelt</t>
  </si>
  <si>
    <t xml:space="preserve"> - 6,9 % Zusatzversorgung</t>
  </si>
  <si>
    <t xml:space="preserve"> + 0,8 % personalbezogene Sachkosten</t>
  </si>
  <si>
    <t>Rentenversicherungspflichtige Entgelt</t>
  </si>
  <si>
    <t>Berufsbildende Schulen - Theorielehrkräfte</t>
  </si>
  <si>
    <t>E 13</t>
  </si>
  <si>
    <t>Rentenvers.pflicht. EG</t>
  </si>
  <si>
    <t>Berufsbildende Schulen - Fachlehrkräfte</t>
  </si>
  <si>
    <t>E 12</t>
  </si>
  <si>
    <t>Sozialvers.Lesitungen</t>
  </si>
  <si>
    <t>Berufsbildende Schulen - Fachpraxislehrkräfte</t>
  </si>
  <si>
    <t>E 9b</t>
  </si>
  <si>
    <t>ZVL</t>
  </si>
  <si>
    <t>Berufseinstiegsschule Klasse 2 - in Teilzeitform</t>
  </si>
  <si>
    <t>Berufsseinstiegsschule Klasse Sprache und Integrationsklassen</t>
  </si>
  <si>
    <t>Berufseinstiegsschule Klasse Sprache/Integration in Teilzeitform</t>
  </si>
  <si>
    <t>Berufsfachschule - Assistentin für Mode und Design/Assistent für Mode und Design -</t>
  </si>
  <si>
    <t>Berufsfachschule - Maßschneiderin/Maßschneider -</t>
  </si>
  <si>
    <t>Fachschule - Bautechnik -</t>
  </si>
  <si>
    <t>Fachschule - Bergbautechnik -</t>
  </si>
  <si>
    <t>Fachschule - Elektrotechnik -</t>
  </si>
  <si>
    <t>Fachschule - Fahrzeugtechnik -</t>
  </si>
  <si>
    <t>Fachschule - Farb- und Lacktechnik -</t>
  </si>
  <si>
    <t xml:space="preserve">Fachschule - Heizungs-, Lüftungs- und Klimatechnik - </t>
  </si>
  <si>
    <t>Fachschule - Holztechnik -</t>
  </si>
  <si>
    <t>Fachschule - Informatik -</t>
  </si>
  <si>
    <t>Fachschule - Lebensmitteltechnik -</t>
  </si>
  <si>
    <t>Fachschule - Maschinentechnik -</t>
  </si>
  <si>
    <t>Fachschule - Mechatronik -</t>
  </si>
  <si>
    <t>Fachschule - Medizintechnik -</t>
  </si>
  <si>
    <t>Fachschule - Metallbautechnik -</t>
  </si>
  <si>
    <t>Fachschule - Mühlenbau-, Getreide- und Futtermitteltechnik -</t>
  </si>
  <si>
    <t>Fachschule - Schiffbautechnik -</t>
  </si>
  <si>
    <t>Fachschule - Steintechnik -</t>
  </si>
  <si>
    <t>Fachschule - Umweltschutztechnik -</t>
  </si>
  <si>
    <t>Zweijährige Fachschule - Agrartechnik -, Klasse 2</t>
  </si>
  <si>
    <t>Zweijährige Fachschule - Agrarwirtschaft -, Klasse 2</t>
  </si>
  <si>
    <t>Fachschule - Betriebswirtschaft -</t>
  </si>
  <si>
    <t>Fachschule - Heilpädagogik - in Teilzeitform</t>
  </si>
  <si>
    <t xml:space="preserve">Fachschule - Heilpädagogik - </t>
  </si>
  <si>
    <t>Fachschule - Nautischer Schiffsdienst Kaptitänin oder Kapitän NK -</t>
  </si>
  <si>
    <t>Fachschule - Nautischer Schiffsdienst Kaptitänin oder Kapitän NK 500 -</t>
  </si>
  <si>
    <t>Fachschule - Nautischer Schiffsdienst Kaptitänin oder Kapitän BG -</t>
  </si>
  <si>
    <t>Fachschule - Nautischer Schiffsdienst Kaptitänin oder Kapitän BK -</t>
  </si>
  <si>
    <t>Fachschule - Nautischer Schiffsdienst Kaptitänin oder Kapitän BKü -</t>
  </si>
  <si>
    <t>Fachschule - Technischer Schiffsdienst Leiterin oder Leiter der Maschinenanlage TLM -</t>
  </si>
  <si>
    <t>Fachschule - Technischer Schiffsdienst Schiffsmaschinistin oder Schiffsmaschinist TSM -</t>
  </si>
  <si>
    <t>Grundbetrag</t>
  </si>
  <si>
    <t>Berechnungsparameter Stundensatz für das Schuljahr 2025/2026</t>
  </si>
  <si>
    <t>Finanzhilfeberechnungsmuster für berufsbildende Schulen in freier Trägerschaft für das Schuljahr 2025/2026*</t>
  </si>
  <si>
    <t>* Dieses Formular dient allein der Prognose der voraussichtlichen Finanzhilfe. Die tatsächliche Höhe wird ausschließlich durch die Abrechnung festgesetzt.</t>
  </si>
  <si>
    <t xml:space="preserve">Entgelt-  gruppe </t>
  </si>
  <si>
    <t>Jahres-entgelt - 6,9 % ZVL + 0,8 % Sachkosten</t>
  </si>
  <si>
    <t>Die Prognose basiert auf Ihren Eingaben. Maßgeblich für die tatsächliche Höhe ist der Mittelwert der Schülerzahlen (15.11. u. 15.03.) sowie die Ist-Stunden der amtlichen Statistik.</t>
  </si>
  <si>
    <t>Die Erhöhungsbeträge nach § 150 Abs. 7 NSchG sowie die Bereinigung des Grundbetrages werden spitz abgerechnet und in diesem Prognosemodul nicht abgebildet.</t>
  </si>
  <si>
    <t>FinHeSchVO</t>
  </si>
  <si>
    <t>Maximal</t>
  </si>
  <si>
    <t xml:space="preserve">möglicher </t>
  </si>
  <si>
    <t>Erhöhungsbetrag</t>
  </si>
  <si>
    <t>§ 3 Abs. 1 FinHeSchVO</t>
  </si>
  <si>
    <t xml:space="preserve">Maximal mögliche </t>
  </si>
  <si>
    <t>Finanzhilfe</t>
  </si>
  <si>
    <t>Ausgaben für eine eventuelle Zusatzversorgung für das Lehrpersonal</t>
  </si>
  <si>
    <t xml:space="preserve">für die Zusatzversorgung gemäß </t>
  </si>
  <si>
    <t>pro Schüler nach FinHeSchVO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</si>
</sst>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-* #,##0\ _€_-;\-* #,##0\ _€_-;_-* &quot;-&quot;\ _€_-;_-@_-"/>
    <numFmt numFmtId="165" formatCode="_-* #,##0.00\ _€_-;\-* #,##0.00\ _€_-;_-* &quot;-&quot;??\ _€_-;_-@_-"/>
    <numFmt numFmtId="166" formatCode="0.0"/>
    <numFmt numFmtId="167" formatCode="0.0000"/>
    <numFmt numFmtId="168" formatCode="000000"/>
    <numFmt numFmtId="169" formatCode="00000"/>
    <numFmt numFmtId="170" formatCode="0.000"/>
    <numFmt numFmtId="171" formatCode="#,##0.0000"/>
    <numFmt numFmtId="172" formatCode="#,##0.00\ &quot;€&quot;"/>
    <numFmt numFmtId="173" formatCode="#,##0\ &quot;€&quot;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8"/>
      <name val="MS Sans Serif"/>
      <family val="2"/>
    </font>
    <font>
      <sz val="8"/>
      <color indexed="8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5" fontId="1" fillId="0" borderId="0" applyFont="0" applyFill="0" applyBorder="0" applyAlignment="0" applyProtection="0"/>
  </cellStyleXfs>
  <cellXfs count="98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vertical="center"/>
      <protection locked="0"/>
    </xf>
    <xf numFmtId="166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Alignment="1">
      <alignment vertical="center"/>
    </xf>
    <xf numFmtId="0" fontId="5" fillId="0" borderId="0" xfId="1" applyFont="1" applyAlignment="1" applyProtection="1">
      <alignment vertical="center"/>
      <protection locked="0"/>
    </xf>
    <xf numFmtId="0" fontId="4" fillId="0" borderId="0" xfId="1" applyFont="1"/>
    <xf numFmtId="0" fontId="3" fillId="0" borderId="0" xfId="1" applyFont="1" applyAlignment="1" applyProtection="1">
      <alignment vertical="center" wrapText="1"/>
      <protection locked="0"/>
    </xf>
    <xf numFmtId="164" fontId="4" fillId="0" borderId="0" xfId="2" applyNumberFormat="1" applyFont="1" applyAlignment="1" applyProtection="1">
      <alignment horizontal="left" vertical="center"/>
      <protection locked="0"/>
    </xf>
    <xf numFmtId="4" fontId="4" fillId="0" borderId="0" xfId="1" applyNumberFormat="1" applyFont="1"/>
    <xf numFmtId="0" fontId="5" fillId="0" borderId="0" xfId="1" applyFont="1"/>
    <xf numFmtId="4" fontId="5" fillId="0" borderId="0" xfId="1" applyNumberFormat="1" applyFont="1"/>
    <xf numFmtId="167" fontId="5" fillId="0" borderId="0" xfId="1" applyNumberFormat="1" applyFont="1"/>
    <xf numFmtId="1" fontId="3" fillId="0" borderId="0" xfId="1" applyNumberFormat="1" applyFont="1" applyAlignment="1">
      <alignment vertical="center"/>
    </xf>
    <xf numFmtId="0" fontId="3" fillId="0" borderId="0" xfId="1" applyFont="1" applyAlignment="1">
      <alignment horizontal="left" vertical="center"/>
    </xf>
    <xf numFmtId="168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0" xfId="1" applyFont="1" applyAlignment="1" applyProtection="1">
      <alignment horizontal="centerContinuous" vertical="center"/>
      <protection locked="0"/>
    </xf>
    <xf numFmtId="166" fontId="3" fillId="0" borderId="0" xfId="1" applyNumberFormat="1" applyFont="1" applyFill="1" applyBorder="1" applyAlignment="1" applyProtection="1">
      <alignment horizontal="centerContinuous" vertical="center"/>
      <protection locked="0"/>
    </xf>
    <xf numFmtId="0" fontId="3" fillId="0" borderId="0" xfId="1" applyFont="1" applyFill="1" applyBorder="1" applyAlignment="1" applyProtection="1">
      <alignment horizontal="centerContinuous" vertical="center"/>
      <protection locked="0"/>
    </xf>
    <xf numFmtId="166" fontId="4" fillId="2" borderId="2" xfId="1" applyNumberFormat="1" applyFont="1" applyFill="1" applyBorder="1" applyAlignment="1" applyProtection="1">
      <alignment horizontal="centerContinuous" vertical="center"/>
      <protection locked="0"/>
    </xf>
    <xf numFmtId="0" fontId="4" fillId="2" borderId="3" xfId="1" applyFont="1" applyFill="1" applyBorder="1" applyAlignment="1" applyProtection="1">
      <alignment horizontal="centerContinuous" vertical="center"/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166" fontId="4" fillId="2" borderId="5" xfId="1" applyNumberFormat="1" applyFont="1" applyFill="1" applyBorder="1" applyAlignment="1" applyProtection="1">
      <alignment horizontal="centerContinuous" vertical="center"/>
      <protection locked="0"/>
    </xf>
    <xf numFmtId="0" fontId="4" fillId="2" borderId="6" xfId="1" applyFont="1" applyFill="1" applyBorder="1" applyAlignment="1" applyProtection="1">
      <alignment horizontal="centerContinuous" vertical="center"/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166" fontId="3" fillId="0" borderId="0" xfId="1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/>
      <protection locked="0"/>
    </xf>
    <xf numFmtId="166" fontId="4" fillId="2" borderId="4" xfId="1" applyNumberFormat="1" applyFont="1" applyFill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/>
      <protection locked="0"/>
    </xf>
    <xf numFmtId="0" fontId="4" fillId="2" borderId="0" xfId="1" applyFont="1" applyFill="1" applyAlignment="1" applyProtection="1">
      <alignment horizontal="center" vertical="center"/>
      <protection locked="0"/>
    </xf>
    <xf numFmtId="169" fontId="3" fillId="0" borderId="0" xfId="1" applyNumberFormat="1" applyFont="1" applyAlignment="1">
      <alignment vertical="center"/>
    </xf>
    <xf numFmtId="0" fontId="3" fillId="0" borderId="0" xfId="1" applyFont="1" applyAlignment="1">
      <alignment horizontal="center" vertical="center"/>
    </xf>
    <xf numFmtId="166" fontId="4" fillId="2" borderId="7" xfId="1" applyNumberFormat="1" applyFont="1" applyFill="1" applyBorder="1" applyAlignment="1" applyProtection="1">
      <alignment horizontal="center" vertical="center"/>
      <protection locked="0"/>
    </xf>
    <xf numFmtId="0" fontId="4" fillId="2" borderId="7" xfId="1" applyFont="1" applyFill="1" applyBorder="1" applyAlignment="1" applyProtection="1">
      <alignment horizontal="center" vertical="center"/>
      <protection locked="0"/>
    </xf>
    <xf numFmtId="2" fontId="3" fillId="0" borderId="0" xfId="1" applyNumberFormat="1" applyFont="1" applyAlignment="1">
      <alignment vertical="center"/>
    </xf>
    <xf numFmtId="0" fontId="4" fillId="2" borderId="7" xfId="1" applyFont="1" applyFill="1" applyBorder="1" applyAlignment="1" applyProtection="1">
      <alignment horizontal="right" vertical="center"/>
      <protection locked="0"/>
    </xf>
    <xf numFmtId="1" fontId="4" fillId="0" borderId="0" xfId="1" applyNumberFormat="1" applyFont="1" applyAlignment="1" applyProtection="1">
      <alignment vertical="center"/>
      <protection locked="0"/>
    </xf>
    <xf numFmtId="0" fontId="4" fillId="0" borderId="0" xfId="1" applyFont="1" applyBorder="1" applyAlignment="1">
      <alignment vertical="center"/>
    </xf>
    <xf numFmtId="166" fontId="4" fillId="2" borderId="8" xfId="1" applyNumberFormat="1" applyFont="1" applyFill="1" applyBorder="1" applyAlignment="1">
      <alignment vertical="center"/>
    </xf>
    <xf numFmtId="0" fontId="4" fillId="2" borderId="8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1" fontId="3" fillId="0" borderId="0" xfId="1" applyNumberFormat="1" applyFont="1" applyBorder="1" applyAlignment="1">
      <alignment vertical="center" wrapText="1"/>
    </xf>
    <xf numFmtId="0" fontId="4" fillId="0" borderId="0" xfId="1" applyFont="1" applyAlignment="1" applyProtection="1">
      <alignment horizontal="center" vertical="center"/>
      <protection locked="0"/>
    </xf>
    <xf numFmtId="2" fontId="4" fillId="0" borderId="0" xfId="1" applyNumberFormat="1" applyFont="1" applyBorder="1" applyAlignment="1" applyProtection="1">
      <alignment horizontal="center" vertical="center" wrapText="1"/>
      <protection locked="0"/>
    </xf>
    <xf numFmtId="0" fontId="4" fillId="0" borderId="0" xfId="1" applyFont="1" applyFill="1" applyBorder="1" applyAlignment="1">
      <alignment vertical="center"/>
    </xf>
    <xf numFmtId="0" fontId="4" fillId="2" borderId="1" xfId="1" applyFont="1" applyFill="1" applyBorder="1"/>
    <xf numFmtId="1" fontId="4" fillId="0" borderId="0" xfId="1" applyNumberFormat="1" applyFont="1" applyBorder="1" applyAlignment="1" applyProtection="1">
      <alignment vertical="center"/>
      <protection locked="0"/>
    </xf>
    <xf numFmtId="0" fontId="3" fillId="0" borderId="0" xfId="1" applyFont="1" applyBorder="1" applyAlignment="1" applyProtection="1">
      <alignment vertical="center" wrapText="1"/>
      <protection locked="0"/>
    </xf>
    <xf numFmtId="0" fontId="6" fillId="0" borderId="0" xfId="1" applyFont="1" applyAlignment="1">
      <alignment vertical="center"/>
    </xf>
    <xf numFmtId="0" fontId="3" fillId="0" borderId="0" xfId="1" applyFont="1" applyAlignment="1">
      <alignment wrapText="1"/>
    </xf>
    <xf numFmtId="0" fontId="3" fillId="0" borderId="0" xfId="1" applyNumberFormat="1" applyFont="1" applyBorder="1" applyAlignment="1">
      <alignment vertical="center"/>
    </xf>
    <xf numFmtId="170" fontId="3" fillId="0" borderId="0" xfId="1" applyNumberFormat="1" applyFont="1" applyBorder="1" applyAlignment="1">
      <alignment vertical="center" wrapText="1"/>
    </xf>
    <xf numFmtId="0" fontId="3" fillId="0" borderId="0" xfId="1" quotePrefix="1" applyNumberFormat="1" applyFont="1"/>
    <xf numFmtId="0" fontId="1" fillId="0" borderId="0" xfId="1"/>
    <xf numFmtId="1" fontId="3" fillId="0" borderId="0" xfId="1" applyNumberFormat="1" applyFont="1" applyBorder="1" applyAlignment="1">
      <alignment vertical="center"/>
    </xf>
    <xf numFmtId="170" fontId="3" fillId="0" borderId="0" xfId="0" applyNumberFormat="1" applyFont="1" applyBorder="1" applyAlignment="1">
      <alignment vertical="center" wrapText="1"/>
    </xf>
    <xf numFmtId="2" fontId="4" fillId="0" borderId="0" xfId="0" applyNumberFormat="1" applyFont="1" applyBorder="1" applyAlignment="1">
      <alignment horizontal="center" vertical="center"/>
    </xf>
    <xf numFmtId="1" fontId="1" fillId="0" borderId="0" xfId="1" applyNumberFormat="1" applyFont="1" applyBorder="1" applyAlignment="1">
      <alignment vertical="center"/>
    </xf>
    <xf numFmtId="0" fontId="3" fillId="0" borderId="0" xfId="1" applyNumberFormat="1" applyFont="1" applyBorder="1" applyAlignment="1" applyProtection="1">
      <alignment horizontal="left" vertical="center" wrapText="1"/>
      <protection locked="0"/>
    </xf>
    <xf numFmtId="0" fontId="7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0" fillId="0" borderId="0" xfId="0"/>
    <xf numFmtId="0" fontId="0" fillId="0" borderId="0" xfId="0"/>
    <xf numFmtId="0" fontId="9" fillId="0" borderId="1" xfId="0" applyFont="1" applyBorder="1" applyAlignment="1">
      <alignment horizontal="center" vertical="center"/>
    </xf>
    <xf numFmtId="4" fontId="10" fillId="4" borderId="1" xfId="0" applyNumberFormat="1" applyFont="1" applyFill="1" applyBorder="1" applyAlignment="1">
      <alignment horizontal="center" vertical="center" wrapText="1"/>
    </xf>
    <xf numFmtId="171" fontId="9" fillId="0" borderId="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4" fontId="8" fillId="0" borderId="13" xfId="0" applyNumberFormat="1" applyFont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4" fontId="9" fillId="5" borderId="1" xfId="0" applyNumberFormat="1" applyFont="1" applyFill="1" applyBorder="1" applyAlignment="1">
      <alignment horizontal="center" vertical="center"/>
    </xf>
    <xf numFmtId="4" fontId="9" fillId="5" borderId="13" xfId="0" applyNumberFormat="1" applyFont="1" applyFill="1" applyBorder="1" applyAlignment="1">
      <alignment horizontal="center" vertical="center"/>
    </xf>
    <xf numFmtId="10" fontId="0" fillId="0" borderId="0" xfId="0" applyNumberFormat="1"/>
    <xf numFmtId="172" fontId="0" fillId="0" borderId="0" xfId="0" applyNumberFormat="1"/>
    <xf numFmtId="0" fontId="0" fillId="0" borderId="0" xfId="0"/>
    <xf numFmtId="170" fontId="3" fillId="0" borderId="0" xfId="1" applyNumberFormat="1" applyFont="1" applyFill="1" applyBorder="1" applyAlignment="1">
      <alignment vertical="center" wrapText="1"/>
    </xf>
    <xf numFmtId="2" fontId="4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1" applyFont="1" applyFill="1" applyAlignment="1" applyProtection="1">
      <alignment vertical="center"/>
      <protection locked="0"/>
    </xf>
    <xf numFmtId="173" fontId="0" fillId="0" borderId="0" xfId="0" applyNumberFormat="1"/>
    <xf numFmtId="0" fontId="3" fillId="0" borderId="0" xfId="1" applyFont="1" applyFill="1" applyBorder="1" applyAlignment="1" applyProtection="1">
      <alignment vertical="center"/>
      <protection locked="0"/>
    </xf>
    <xf numFmtId="0" fontId="11" fillId="0" borderId="0" xfId="1" applyFont="1" applyFill="1" applyBorder="1" applyAlignment="1" applyProtection="1">
      <alignment vertical="center"/>
      <protection locked="0"/>
    </xf>
    <xf numFmtId="172" fontId="4" fillId="2" borderId="4" xfId="1" applyNumberFormat="1" applyFont="1" applyFill="1" applyBorder="1" applyAlignment="1" applyProtection="1">
      <alignment vertical="center"/>
      <protection locked="0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</cellXfs>
  <cellStyles count="3">
    <cellStyle name="Dezimal_Finanzhilfeberechnungsmuster 2011_2012 vorläufig" xfId="2" xr:uid="{00000000-0005-0000-0000-000000000000}"/>
    <cellStyle name="Standard" xfId="0" builtinId="0"/>
    <cellStyle name="Standard_Finanzhilfeberechnungsmuster 2011_2012 vorläufig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129"/>
  <sheetViews>
    <sheetView tabSelected="1" workbookViewId="0">
      <selection activeCell="F16" sqref="F16"/>
    </sheetView>
  </sheetViews>
  <sheetFormatPr baseColWidth="10" defaultRowHeight="14.5" x14ac:dyDescent="0.35"/>
  <cols>
    <col min="1" max="1" width="23.54296875" customWidth="1"/>
    <col min="5" max="5" width="13.54296875" customWidth="1"/>
    <col min="10" max="10" width="13.7265625" customWidth="1"/>
    <col min="12" max="12" width="13.81640625" customWidth="1"/>
    <col min="13" max="13" width="14.26953125" customWidth="1"/>
    <col min="22" max="22" width="14.54296875" customWidth="1"/>
    <col min="23" max="23" width="19.81640625" customWidth="1"/>
    <col min="24" max="24" width="21.54296875" bestFit="1" customWidth="1"/>
    <col min="25" max="25" width="22" customWidth="1"/>
  </cols>
  <sheetData>
    <row r="1" spans="1:21" ht="15.5" x14ac:dyDescent="0.35">
      <c r="A1" s="1" t="s">
        <v>147</v>
      </c>
      <c r="B1" s="2"/>
      <c r="C1" s="3"/>
      <c r="D1" s="3"/>
      <c r="E1" s="3"/>
      <c r="F1" s="3"/>
      <c r="G1" s="3"/>
      <c r="H1" s="3"/>
      <c r="I1" s="4"/>
      <c r="J1" s="3"/>
      <c r="K1" s="3"/>
      <c r="L1" s="3"/>
      <c r="M1" s="3"/>
      <c r="N1" s="5"/>
      <c r="O1" s="5"/>
      <c r="P1" s="5"/>
      <c r="Q1" s="5"/>
      <c r="R1" s="5"/>
      <c r="S1" s="5"/>
      <c r="T1" s="5"/>
      <c r="U1" s="5"/>
    </row>
    <row r="2" spans="1:21" x14ac:dyDescent="0.35">
      <c r="A2" s="6"/>
      <c r="B2" s="2"/>
      <c r="C2" s="3"/>
      <c r="D2" s="3"/>
      <c r="E2" s="3"/>
      <c r="F2" s="3"/>
      <c r="G2" s="3"/>
      <c r="H2" s="3"/>
      <c r="I2" s="4"/>
      <c r="J2" s="3"/>
      <c r="K2" s="3"/>
      <c r="L2" s="3"/>
      <c r="M2" s="5"/>
      <c r="N2" s="5"/>
      <c r="O2" s="5"/>
      <c r="P2" s="5"/>
      <c r="Q2" s="5"/>
      <c r="R2" s="5"/>
      <c r="S2" s="5"/>
      <c r="T2" s="5"/>
      <c r="U2" s="5"/>
    </row>
    <row r="3" spans="1:21" s="84" customFormat="1" x14ac:dyDescent="0.35">
      <c r="A3" s="6" t="s">
        <v>148</v>
      </c>
      <c r="B3" s="2"/>
      <c r="C3" s="3"/>
      <c r="D3" s="3"/>
      <c r="E3" s="3"/>
      <c r="F3" s="3"/>
      <c r="G3" s="3"/>
      <c r="H3" s="3"/>
      <c r="I3" s="4"/>
      <c r="J3" s="3"/>
      <c r="K3" s="3"/>
      <c r="L3" s="3"/>
      <c r="M3" s="5"/>
      <c r="N3" s="5"/>
      <c r="O3" s="5"/>
      <c r="P3" s="5"/>
      <c r="Q3" s="5"/>
      <c r="R3" s="5"/>
      <c r="S3" s="5"/>
      <c r="T3" s="5"/>
      <c r="U3" s="5"/>
    </row>
    <row r="4" spans="1:21" s="84" customFormat="1" x14ac:dyDescent="0.35">
      <c r="A4" s="6" t="s">
        <v>151</v>
      </c>
      <c r="B4" s="2"/>
      <c r="C4" s="3"/>
      <c r="D4" s="3"/>
      <c r="E4" s="3"/>
      <c r="F4" s="3"/>
      <c r="G4" s="3"/>
      <c r="H4" s="3"/>
      <c r="I4" s="4"/>
      <c r="J4" s="3"/>
      <c r="K4" s="3"/>
      <c r="L4" s="3"/>
      <c r="M4" s="5"/>
      <c r="N4" s="5"/>
      <c r="O4" s="5"/>
      <c r="P4" s="5"/>
      <c r="Q4" s="5"/>
      <c r="R4" s="5"/>
      <c r="S4" s="5"/>
      <c r="T4" s="5"/>
      <c r="U4" s="5"/>
    </row>
    <row r="5" spans="1:21" s="84" customFormat="1" x14ac:dyDescent="0.35">
      <c r="A5" s="6" t="s">
        <v>152</v>
      </c>
      <c r="B5" s="2"/>
      <c r="C5" s="3"/>
      <c r="D5" s="3"/>
      <c r="E5" s="3"/>
      <c r="F5" s="3"/>
      <c r="G5" s="3"/>
      <c r="H5" s="3"/>
      <c r="I5" s="4"/>
      <c r="J5" s="3"/>
      <c r="K5" s="3"/>
      <c r="L5" s="3"/>
      <c r="M5" s="5"/>
      <c r="N5" s="5"/>
      <c r="O5" s="5"/>
      <c r="P5" s="5"/>
      <c r="Q5" s="5"/>
      <c r="R5" s="5"/>
      <c r="S5" s="5"/>
      <c r="T5" s="5"/>
      <c r="U5" s="5"/>
    </row>
    <row r="6" spans="1:21" s="84" customFormat="1" x14ac:dyDescent="0.35">
      <c r="A6" s="6"/>
      <c r="B6" s="2"/>
      <c r="C6" s="3"/>
      <c r="D6" s="3"/>
      <c r="E6" s="3"/>
      <c r="F6" s="3"/>
      <c r="G6" s="3"/>
      <c r="H6" s="3"/>
      <c r="I6" s="4"/>
      <c r="J6" s="3"/>
      <c r="K6" s="3"/>
      <c r="L6" s="3"/>
      <c r="M6" s="5"/>
      <c r="N6" s="5"/>
      <c r="O6" s="5"/>
      <c r="P6" s="5"/>
      <c r="Q6" s="5"/>
      <c r="R6" s="5"/>
      <c r="S6" s="5"/>
      <c r="T6" s="5"/>
      <c r="U6" s="5"/>
    </row>
    <row r="7" spans="1:21" x14ac:dyDescent="0.35">
      <c r="A7" s="6"/>
      <c r="B7" s="2"/>
      <c r="C7" s="3"/>
      <c r="D7" s="3"/>
      <c r="E7" s="3"/>
      <c r="F7" s="3"/>
      <c r="G7" s="3"/>
      <c r="H7" s="3"/>
      <c r="I7" s="4"/>
      <c r="J7" s="3"/>
      <c r="K7" s="3"/>
      <c r="L7" s="3"/>
      <c r="M7" s="5"/>
      <c r="N7" s="5"/>
      <c r="O7" s="5"/>
      <c r="P7" s="5"/>
      <c r="Q7" s="5"/>
      <c r="R7" s="5"/>
      <c r="S7" s="5"/>
      <c r="T7" s="5"/>
      <c r="U7" s="5"/>
    </row>
    <row r="8" spans="1:21" x14ac:dyDescent="0.35">
      <c r="A8" s="6"/>
      <c r="B8" s="2"/>
      <c r="C8" s="3"/>
      <c r="D8" s="3"/>
      <c r="E8" s="3"/>
      <c r="F8" s="3"/>
      <c r="G8" s="3"/>
      <c r="H8" s="3"/>
      <c r="I8" s="4"/>
      <c r="J8" s="3"/>
      <c r="K8" s="3"/>
      <c r="L8" s="3"/>
      <c r="M8" s="5"/>
      <c r="N8" s="5"/>
      <c r="O8" s="5"/>
      <c r="P8" s="5"/>
      <c r="Q8" s="5"/>
      <c r="R8" s="5"/>
      <c r="S8" s="5"/>
      <c r="T8" s="5"/>
      <c r="U8" s="5"/>
    </row>
    <row r="9" spans="1:21" x14ac:dyDescent="0.35">
      <c r="A9" s="6" t="s">
        <v>146</v>
      </c>
      <c r="B9" s="2"/>
      <c r="C9" s="3"/>
      <c r="D9" s="3"/>
      <c r="E9" s="3"/>
      <c r="F9" s="3"/>
      <c r="G9" s="3"/>
      <c r="H9" s="3"/>
      <c r="I9" s="4"/>
      <c r="J9" s="3"/>
      <c r="K9" s="3"/>
      <c r="L9" s="3"/>
      <c r="M9" s="5"/>
      <c r="N9" s="5"/>
      <c r="O9" s="5"/>
      <c r="P9" s="5"/>
      <c r="Q9" s="5"/>
      <c r="R9" s="5"/>
      <c r="S9" s="5"/>
      <c r="T9" s="5"/>
      <c r="U9" s="5"/>
    </row>
    <row r="10" spans="1:21" ht="15" thickBot="1" x14ac:dyDescent="0.4">
      <c r="A10" s="6"/>
      <c r="B10" s="2"/>
      <c r="C10" s="3"/>
      <c r="D10" s="3"/>
      <c r="E10" s="3"/>
      <c r="F10" s="3"/>
      <c r="G10" s="3"/>
      <c r="H10" s="3"/>
      <c r="I10" s="4"/>
      <c r="J10" s="3"/>
      <c r="K10" s="3"/>
      <c r="L10" s="3"/>
      <c r="M10" s="5"/>
      <c r="N10" s="5"/>
      <c r="O10" s="5"/>
      <c r="P10" s="5"/>
      <c r="Q10" s="5"/>
      <c r="R10" s="5"/>
      <c r="S10" s="5"/>
      <c r="T10" s="5"/>
      <c r="U10" s="5"/>
    </row>
    <row r="11" spans="1:21" ht="72.5" x14ac:dyDescent="0.35">
      <c r="A11" s="73" t="s">
        <v>90</v>
      </c>
      <c r="B11" s="69" t="s">
        <v>149</v>
      </c>
      <c r="C11" s="69" t="s">
        <v>150</v>
      </c>
      <c r="D11" s="69" t="s">
        <v>92</v>
      </c>
      <c r="E11" s="69" t="s">
        <v>93</v>
      </c>
      <c r="F11" s="69" t="s">
        <v>94</v>
      </c>
      <c r="G11" s="69" t="s">
        <v>95</v>
      </c>
      <c r="H11" s="69" t="s">
        <v>96</v>
      </c>
      <c r="I11" s="69" t="s">
        <v>0</v>
      </c>
      <c r="J11" s="70" t="s">
        <v>97</v>
      </c>
      <c r="K11" s="65"/>
      <c r="L11" s="76" t="s">
        <v>91</v>
      </c>
      <c r="M11" s="77" t="s">
        <v>98</v>
      </c>
      <c r="N11" s="77" t="s">
        <v>99</v>
      </c>
      <c r="O11" s="78" t="s">
        <v>100</v>
      </c>
      <c r="P11" s="65"/>
      <c r="Q11" s="77" t="s">
        <v>101</v>
      </c>
      <c r="R11" s="65"/>
      <c r="S11" s="65"/>
      <c r="T11" s="64"/>
      <c r="U11" s="5"/>
    </row>
    <row r="12" spans="1:21" ht="29" x14ac:dyDescent="0.35">
      <c r="A12" s="74" t="s">
        <v>102</v>
      </c>
      <c r="B12" s="71" t="s">
        <v>103</v>
      </c>
      <c r="C12" s="67">
        <v>87716.78088384826</v>
      </c>
      <c r="D12" s="66">
        <v>1.1100000000000001</v>
      </c>
      <c r="E12" s="71">
        <v>24.5</v>
      </c>
      <c r="F12" s="66">
        <v>1.07</v>
      </c>
      <c r="G12" s="92">
        <v>1.167</v>
      </c>
      <c r="H12" s="92">
        <v>0.8</v>
      </c>
      <c r="I12" s="68">
        <v>3969.9423511920418</v>
      </c>
      <c r="J12" s="75">
        <v>3969.9423511920418</v>
      </c>
      <c r="K12" s="65"/>
      <c r="L12" s="79" t="s">
        <v>103</v>
      </c>
      <c r="M12" s="80">
        <v>91985</v>
      </c>
      <c r="N12" s="80">
        <v>87020.615956198671</v>
      </c>
      <c r="O12" s="81">
        <v>87716.78088384826</v>
      </c>
      <c r="P12" s="65"/>
      <c r="Q12" s="80">
        <v>71947.594837700439</v>
      </c>
      <c r="R12" s="82">
        <v>1</v>
      </c>
      <c r="S12" s="83"/>
      <c r="T12" s="64" t="s">
        <v>104</v>
      </c>
      <c r="U12" s="5"/>
    </row>
    <row r="13" spans="1:21" ht="29" x14ac:dyDescent="0.35">
      <c r="A13" s="74" t="s">
        <v>105</v>
      </c>
      <c r="B13" s="71" t="s">
        <v>106</v>
      </c>
      <c r="C13" s="67">
        <v>76816.193589362534</v>
      </c>
      <c r="D13" s="66">
        <v>1.1100000000000001</v>
      </c>
      <c r="E13" s="71">
        <v>25.5</v>
      </c>
      <c r="F13" s="66">
        <v>1.07</v>
      </c>
      <c r="G13" s="93"/>
      <c r="H13" s="93"/>
      <c r="I13" s="68">
        <v>3340.2594565691684</v>
      </c>
      <c r="J13" s="75">
        <v>3340.2594565691684</v>
      </c>
      <c r="K13" s="65"/>
      <c r="L13" s="79" t="s">
        <v>106</v>
      </c>
      <c r="M13" s="80">
        <v>80554</v>
      </c>
      <c r="N13" s="80">
        <v>76206.541259288235</v>
      </c>
      <c r="O13" s="81">
        <v>76816.193589362534</v>
      </c>
      <c r="P13" s="65"/>
      <c r="Q13" s="80">
        <v>63006.648416112635</v>
      </c>
      <c r="R13" s="82">
        <v>0.20949999999999999</v>
      </c>
      <c r="S13" s="83"/>
      <c r="T13" s="64" t="s">
        <v>107</v>
      </c>
      <c r="U13" s="5"/>
    </row>
    <row r="14" spans="1:21" ht="29" x14ac:dyDescent="0.35">
      <c r="A14" s="74" t="s">
        <v>108</v>
      </c>
      <c r="B14" s="72" t="s">
        <v>109</v>
      </c>
      <c r="C14" s="67">
        <v>66847.272272193979</v>
      </c>
      <c r="D14" s="66">
        <v>1.1100000000000001</v>
      </c>
      <c r="E14" s="71">
        <v>27.5</v>
      </c>
      <c r="F14" s="66">
        <v>1.07</v>
      </c>
      <c r="G14" s="94"/>
      <c r="H14" s="94"/>
      <c r="I14" s="68">
        <v>2695.3712773544198</v>
      </c>
      <c r="J14" s="75">
        <v>2695.3712773544198</v>
      </c>
      <c r="K14" s="65"/>
      <c r="L14" s="79" t="s">
        <v>109</v>
      </c>
      <c r="M14" s="80">
        <v>70100</v>
      </c>
      <c r="N14" s="80">
        <v>66316.738365271798</v>
      </c>
      <c r="O14" s="81">
        <v>66847.272272193979</v>
      </c>
      <c r="P14" s="65"/>
      <c r="Q14" s="80">
        <v>54829.87876417677</v>
      </c>
      <c r="R14" s="82">
        <v>6.9000000000000006E-2</v>
      </c>
      <c r="S14" s="83"/>
      <c r="T14" s="64" t="s">
        <v>110</v>
      </c>
      <c r="U14" s="63"/>
    </row>
    <row r="15" spans="1:21" x14ac:dyDescent="0.35">
      <c r="A15" s="8"/>
      <c r="B15" s="9"/>
      <c r="C15" s="9"/>
      <c r="D15" s="9"/>
      <c r="E15" s="7"/>
      <c r="F15" s="7"/>
      <c r="G15" s="7"/>
      <c r="H15" s="10"/>
      <c r="I15" s="10"/>
      <c r="J15" s="10"/>
      <c r="K15" s="10"/>
      <c r="L15" s="7"/>
      <c r="M15" s="3"/>
      <c r="N15" s="3"/>
      <c r="O15" s="3"/>
      <c r="P15" s="3"/>
      <c r="Q15" s="3"/>
      <c r="R15" s="3"/>
      <c r="S15" s="3"/>
      <c r="T15" s="3"/>
      <c r="U15" s="3"/>
    </row>
    <row r="16" spans="1:21" s="84" customFormat="1" x14ac:dyDescent="0.35">
      <c r="A16" s="8"/>
      <c r="B16" s="9"/>
      <c r="C16" s="9"/>
      <c r="D16" s="9"/>
      <c r="E16" s="7"/>
      <c r="F16" s="7"/>
      <c r="G16" s="7"/>
      <c r="H16" s="10"/>
      <c r="I16" s="10"/>
      <c r="J16" s="10"/>
      <c r="K16" s="10"/>
      <c r="L16" s="7"/>
      <c r="M16" s="3"/>
      <c r="N16" s="3"/>
      <c r="O16" s="3"/>
      <c r="P16" s="3"/>
      <c r="Q16" s="3"/>
      <c r="R16" s="3"/>
      <c r="S16" s="3"/>
      <c r="T16" s="3"/>
      <c r="U16" s="3"/>
    </row>
    <row r="17" spans="1:25" s="84" customFormat="1" x14ac:dyDescent="0.35">
      <c r="A17" s="8"/>
      <c r="B17" s="9"/>
      <c r="C17" s="9"/>
      <c r="D17" s="9"/>
      <c r="E17" s="7"/>
      <c r="F17" s="7"/>
      <c r="G17" s="7"/>
      <c r="H17" s="10"/>
      <c r="I17" s="10"/>
      <c r="J17" s="10"/>
      <c r="K17" s="10"/>
      <c r="L17" s="7"/>
      <c r="M17" s="3"/>
      <c r="N17" s="3"/>
      <c r="O17" s="3"/>
      <c r="P17" s="3"/>
      <c r="Q17" s="3"/>
      <c r="R17" s="3"/>
      <c r="S17" s="3"/>
      <c r="T17" s="3"/>
      <c r="U17" s="3"/>
    </row>
    <row r="18" spans="1:25" s="84" customFormat="1" x14ac:dyDescent="0.35">
      <c r="A18" s="8"/>
      <c r="B18" s="9"/>
      <c r="C18" s="9"/>
      <c r="D18" s="9"/>
      <c r="E18" s="7"/>
      <c r="F18" s="7"/>
      <c r="G18" s="7"/>
      <c r="H18" s="10"/>
      <c r="I18" s="10"/>
      <c r="J18" s="10"/>
      <c r="K18" s="10"/>
      <c r="L18" s="7"/>
      <c r="M18" s="3"/>
      <c r="N18" s="3"/>
      <c r="O18" s="3"/>
      <c r="P18" s="3"/>
      <c r="Q18" s="3"/>
      <c r="R18" s="3"/>
      <c r="S18" s="3"/>
      <c r="T18" s="3"/>
      <c r="U18" s="3"/>
    </row>
    <row r="19" spans="1:25" x14ac:dyDescent="0.35">
      <c r="A19" s="8"/>
      <c r="B19" s="9"/>
      <c r="C19" s="9"/>
      <c r="D19" s="9"/>
      <c r="E19" s="11"/>
      <c r="F19" s="11"/>
      <c r="G19" s="11"/>
      <c r="H19" s="12"/>
      <c r="I19" s="12"/>
      <c r="J19" s="12"/>
      <c r="K19" s="12"/>
      <c r="L19" s="13"/>
      <c r="M19" s="3"/>
      <c r="N19" s="3"/>
      <c r="O19" s="3"/>
      <c r="P19" s="3"/>
      <c r="Q19" s="3"/>
      <c r="R19" s="3"/>
      <c r="S19" s="3"/>
      <c r="T19" s="3"/>
      <c r="U19" s="3"/>
    </row>
    <row r="20" spans="1:25" x14ac:dyDescent="0.35">
      <c r="A20" s="14"/>
      <c r="B20" s="15"/>
      <c r="C20" s="3"/>
      <c r="D20" s="3"/>
      <c r="E20" s="3"/>
      <c r="F20" s="3"/>
      <c r="G20" s="3"/>
      <c r="H20" s="3"/>
      <c r="I20" s="4"/>
      <c r="J20" s="3"/>
      <c r="K20" s="3"/>
      <c r="L20" s="3"/>
      <c r="M20" s="3"/>
      <c r="N20" s="3"/>
      <c r="O20" s="3"/>
      <c r="P20" s="3"/>
      <c r="Q20" s="3"/>
      <c r="R20" s="3"/>
      <c r="S20" s="3"/>
      <c r="T20" s="5"/>
      <c r="U20" s="5"/>
    </row>
    <row r="21" spans="1:25" x14ac:dyDescent="0.35">
      <c r="A21" s="16"/>
      <c r="B21" s="17"/>
      <c r="C21" s="18" t="s">
        <v>1</v>
      </c>
      <c r="D21" s="18"/>
      <c r="E21" s="18"/>
      <c r="F21" s="19" t="s">
        <v>2</v>
      </c>
      <c r="G21" s="20"/>
      <c r="H21" s="20"/>
      <c r="I21" s="21" t="s">
        <v>2</v>
      </c>
      <c r="J21" s="22"/>
      <c r="K21" s="22"/>
      <c r="L21" s="23" t="s">
        <v>3</v>
      </c>
      <c r="M21" s="2" t="s">
        <v>4</v>
      </c>
      <c r="N21" s="2" t="s">
        <v>4</v>
      </c>
      <c r="O21" s="2" t="s">
        <v>4</v>
      </c>
      <c r="P21" s="2" t="s">
        <v>5</v>
      </c>
      <c r="Q21" s="2" t="s">
        <v>5</v>
      </c>
      <c r="R21" s="2" t="s">
        <v>5</v>
      </c>
      <c r="S21" s="2" t="s">
        <v>5</v>
      </c>
      <c r="T21" s="2" t="s">
        <v>5</v>
      </c>
      <c r="U21" s="2" t="s">
        <v>5</v>
      </c>
      <c r="V21" s="87" t="s">
        <v>145</v>
      </c>
      <c r="W21" s="95" t="s">
        <v>160</v>
      </c>
      <c r="X21" s="89" t="s">
        <v>154</v>
      </c>
      <c r="Y21" s="90" t="s">
        <v>158</v>
      </c>
    </row>
    <row r="22" spans="1:25" x14ac:dyDescent="0.35">
      <c r="A22" s="16"/>
      <c r="B22" s="17"/>
      <c r="C22" s="18" t="s">
        <v>162</v>
      </c>
      <c r="D22" s="18"/>
      <c r="E22" s="18"/>
      <c r="F22" s="19" t="s">
        <v>6</v>
      </c>
      <c r="G22" s="20"/>
      <c r="H22" s="20"/>
      <c r="I22" s="24" t="s">
        <v>7</v>
      </c>
      <c r="J22" s="25"/>
      <c r="K22" s="25"/>
      <c r="L22" s="26" t="s">
        <v>8</v>
      </c>
      <c r="M22" s="2" t="s">
        <v>9</v>
      </c>
      <c r="N22" s="2" t="s">
        <v>9</v>
      </c>
      <c r="O22" s="2" t="s">
        <v>9</v>
      </c>
      <c r="P22" s="2" t="s">
        <v>10</v>
      </c>
      <c r="Q22" s="2" t="s">
        <v>10</v>
      </c>
      <c r="R22" s="2" t="s">
        <v>10</v>
      </c>
      <c r="S22" s="2" t="s">
        <v>10</v>
      </c>
      <c r="T22" s="2" t="s">
        <v>10</v>
      </c>
      <c r="U22" s="2" t="s">
        <v>10</v>
      </c>
      <c r="W22" s="96"/>
      <c r="X22" s="89" t="s">
        <v>155</v>
      </c>
      <c r="Y22" s="90" t="s">
        <v>159</v>
      </c>
    </row>
    <row r="23" spans="1:25" x14ac:dyDescent="0.35">
      <c r="A23" s="17" t="s">
        <v>11</v>
      </c>
      <c r="B23" s="17" t="s">
        <v>12</v>
      </c>
      <c r="C23" s="27" t="s">
        <v>13</v>
      </c>
      <c r="D23" s="27" t="s">
        <v>14</v>
      </c>
      <c r="E23" s="27" t="s">
        <v>14</v>
      </c>
      <c r="F23" s="28" t="s">
        <v>15</v>
      </c>
      <c r="G23" s="29" t="s">
        <v>14</v>
      </c>
      <c r="H23" s="29" t="s">
        <v>16</v>
      </c>
      <c r="I23" s="30" t="s">
        <v>15</v>
      </c>
      <c r="J23" s="31" t="s">
        <v>14</v>
      </c>
      <c r="K23" s="32" t="s">
        <v>16</v>
      </c>
      <c r="L23" s="26" t="s">
        <v>17</v>
      </c>
      <c r="M23" s="3" t="s">
        <v>89</v>
      </c>
      <c r="N23" s="3" t="s">
        <v>89</v>
      </c>
      <c r="O23" s="3" t="s">
        <v>89</v>
      </c>
      <c r="P23" s="2" t="s">
        <v>15</v>
      </c>
      <c r="Q23" s="2" t="s">
        <v>14</v>
      </c>
      <c r="R23" s="2" t="s">
        <v>16</v>
      </c>
      <c r="S23" s="2" t="s">
        <v>15</v>
      </c>
      <c r="T23" s="2" t="s">
        <v>14</v>
      </c>
      <c r="U23" s="2" t="s">
        <v>14</v>
      </c>
      <c r="W23" s="96"/>
      <c r="X23" s="89" t="s">
        <v>156</v>
      </c>
    </row>
    <row r="24" spans="1:25" x14ac:dyDescent="0.35">
      <c r="A24" s="33"/>
      <c r="B24" s="17"/>
      <c r="C24" s="34" t="s">
        <v>18</v>
      </c>
      <c r="D24" s="34" t="s">
        <v>18</v>
      </c>
      <c r="E24" s="34" t="s">
        <v>19</v>
      </c>
      <c r="F24" s="28" t="s">
        <v>18</v>
      </c>
      <c r="G24" s="29" t="s">
        <v>18</v>
      </c>
      <c r="H24" s="29" t="s">
        <v>18</v>
      </c>
      <c r="I24" s="35" t="s">
        <v>18</v>
      </c>
      <c r="J24" s="36" t="s">
        <v>18</v>
      </c>
      <c r="K24" s="32" t="s">
        <v>18</v>
      </c>
      <c r="L24" s="26" t="s">
        <v>20</v>
      </c>
      <c r="M24" s="6" t="s">
        <v>21</v>
      </c>
      <c r="N24" s="2" t="s">
        <v>22</v>
      </c>
      <c r="O24" s="2" t="s">
        <v>23</v>
      </c>
      <c r="P24" s="17" t="s">
        <v>24</v>
      </c>
      <c r="Q24" s="17" t="s">
        <v>18</v>
      </c>
      <c r="R24" s="17" t="s">
        <v>24</v>
      </c>
      <c r="S24" s="2" t="s">
        <v>18</v>
      </c>
      <c r="T24" s="17" t="s">
        <v>18</v>
      </c>
      <c r="U24" s="2" t="s">
        <v>25</v>
      </c>
      <c r="W24" s="96"/>
      <c r="X24" s="89" t="s">
        <v>161</v>
      </c>
    </row>
    <row r="25" spans="1:25" x14ac:dyDescent="0.35">
      <c r="A25" s="37"/>
      <c r="B25" s="17"/>
      <c r="C25" s="17"/>
      <c r="D25" s="17"/>
      <c r="E25" s="34" t="s">
        <v>24</v>
      </c>
      <c r="F25" s="34"/>
      <c r="G25" s="34"/>
      <c r="H25" s="34"/>
      <c r="I25" s="35" t="s">
        <v>26</v>
      </c>
      <c r="J25" s="36" t="s">
        <v>26</v>
      </c>
      <c r="K25" s="32" t="s">
        <v>26</v>
      </c>
      <c r="L25" s="26" t="s">
        <v>27</v>
      </c>
      <c r="M25" s="3"/>
      <c r="N25" s="2" t="s">
        <v>153</v>
      </c>
      <c r="O25" s="2" t="s">
        <v>28</v>
      </c>
      <c r="P25" s="2" t="s">
        <v>23</v>
      </c>
      <c r="Q25" s="2" t="s">
        <v>23</v>
      </c>
      <c r="R25" s="2" t="s">
        <v>23</v>
      </c>
      <c r="S25" s="2" t="s">
        <v>153</v>
      </c>
      <c r="T25" s="2" t="s">
        <v>153</v>
      </c>
      <c r="U25" s="2" t="s">
        <v>153</v>
      </c>
      <c r="W25" s="96"/>
      <c r="X25" s="89" t="s">
        <v>157</v>
      </c>
    </row>
    <row r="26" spans="1:25" x14ac:dyDescent="0.35">
      <c r="A26" s="37"/>
      <c r="B26" s="17"/>
      <c r="C26" s="7"/>
      <c r="D26" s="7"/>
      <c r="E26" s="7"/>
      <c r="F26" s="7"/>
      <c r="G26" s="7"/>
      <c r="H26" s="7"/>
      <c r="I26" s="35" t="s">
        <v>29</v>
      </c>
      <c r="J26" s="36" t="s">
        <v>29</v>
      </c>
      <c r="K26" s="32" t="s">
        <v>29</v>
      </c>
      <c r="L26" s="38" t="s">
        <v>30</v>
      </c>
      <c r="M26" s="39"/>
      <c r="N26" s="2"/>
      <c r="O26" s="2"/>
      <c r="P26" s="2" t="s">
        <v>28</v>
      </c>
      <c r="Q26" s="2" t="s">
        <v>28</v>
      </c>
      <c r="R26" s="2" t="s">
        <v>28</v>
      </c>
      <c r="S26" s="2"/>
      <c r="T26" s="2"/>
      <c r="U26" s="2"/>
      <c r="W26" s="96"/>
    </row>
    <row r="27" spans="1:25" x14ac:dyDescent="0.35">
      <c r="A27" s="17"/>
      <c r="B27" s="17"/>
      <c r="C27" s="40"/>
      <c r="D27" s="40"/>
      <c r="E27" s="40"/>
      <c r="F27" s="40"/>
      <c r="G27" s="40"/>
      <c r="H27" s="40"/>
      <c r="I27" s="41"/>
      <c r="J27" s="42"/>
      <c r="K27" s="43"/>
      <c r="L27" s="42"/>
      <c r="M27" s="5"/>
      <c r="N27" s="5"/>
      <c r="O27" s="5"/>
      <c r="P27" s="5"/>
      <c r="Q27" s="5"/>
      <c r="R27" s="5"/>
      <c r="S27" s="49"/>
      <c r="T27" s="5"/>
      <c r="U27" s="5"/>
      <c r="W27" s="97"/>
    </row>
    <row r="28" spans="1:25" x14ac:dyDescent="0.35">
      <c r="A28" s="44" t="s">
        <v>31</v>
      </c>
      <c r="B28" s="45"/>
      <c r="C28" s="46">
        <v>0.55000000000000004</v>
      </c>
      <c r="D28" s="46">
        <v>0</v>
      </c>
      <c r="E28" s="46">
        <v>0.05</v>
      </c>
      <c r="F28" s="47" t="e">
        <f t="shared" ref="F28:F80" si="0">I28/L28</f>
        <v>#DIV/0!</v>
      </c>
      <c r="G28" s="47" t="e">
        <f t="shared" ref="G28:G80" si="1">J28/L28</f>
        <v>#DIV/0!</v>
      </c>
      <c r="H28" s="47" t="e">
        <f t="shared" ref="H28:H80" si="2">K28/L28</f>
        <v>#DIV/0!</v>
      </c>
      <c r="I28" s="48"/>
      <c r="J28" s="48"/>
      <c r="K28" s="48"/>
      <c r="L28" s="48"/>
      <c r="M28" s="49" t="e">
        <f>ROUND(IF(O28&lt;N28,O28,N28),0)</f>
        <v>#DIV/0!</v>
      </c>
      <c r="N28" s="49">
        <f t="shared" ref="N28:N91" si="3">S28+T28+U28</f>
        <v>2318.2368570233439</v>
      </c>
      <c r="O28" s="49" t="e">
        <f>P28+Q28+R28</f>
        <v>#DIV/0!</v>
      </c>
      <c r="P28" s="49" t="e">
        <f>IF(F28&gt;0,F28*$J$12,0)</f>
        <v>#DIV/0!</v>
      </c>
      <c r="Q28" s="49" t="e">
        <f>IF(G28&gt;0,G28*$J$13,0)</f>
        <v>#DIV/0!</v>
      </c>
      <c r="R28" s="49" t="e">
        <f>IF(H28&gt;0,H28*$J$14,0)</f>
        <v>#DIV/0!</v>
      </c>
      <c r="S28" s="49">
        <f t="shared" ref="S28:S92" si="4">IF(C28&gt;0,C28*$J$12,0)</f>
        <v>2183.4682931556231</v>
      </c>
      <c r="T28" s="49">
        <f t="shared" ref="T28:T92" si="5">IF(D28&gt;0,D28*$J$13,0)</f>
        <v>0</v>
      </c>
      <c r="U28" s="49">
        <f t="shared" ref="U28:U92" si="6">IF(E28&gt;0,E28*$J$14,0)</f>
        <v>134.76856386772099</v>
      </c>
      <c r="V28" s="88" t="e">
        <f>L28*M28</f>
        <v>#DIV/0!</v>
      </c>
      <c r="W28" s="91">
        <v>10000</v>
      </c>
      <c r="X28" s="83">
        <f xml:space="preserve"> W28*6.9/100*0.8</f>
        <v>552</v>
      </c>
      <c r="Y28" s="83" t="e">
        <f>V28+X28</f>
        <v>#DIV/0!</v>
      </c>
    </row>
    <row r="29" spans="1:25" ht="40" x14ac:dyDescent="0.35">
      <c r="A29" s="50" t="s">
        <v>83</v>
      </c>
      <c r="B29" s="51"/>
      <c r="C29" s="46">
        <v>1</v>
      </c>
      <c r="D29" s="46">
        <v>0</v>
      </c>
      <c r="E29" s="46">
        <v>0.08</v>
      </c>
      <c r="F29" s="47" t="e">
        <f t="shared" si="0"/>
        <v>#DIV/0!</v>
      </c>
      <c r="G29" s="47" t="e">
        <f t="shared" si="1"/>
        <v>#DIV/0!</v>
      </c>
      <c r="H29" s="47" t="e">
        <f t="shared" si="2"/>
        <v>#DIV/0!</v>
      </c>
      <c r="I29" s="48"/>
      <c r="J29" s="48"/>
      <c r="K29" s="48"/>
      <c r="L29" s="48"/>
      <c r="M29" s="49" t="e">
        <f t="shared" ref="M29:M92" si="7">ROUND(IF(O29&lt;N29,O29,N29),0)</f>
        <v>#DIV/0!</v>
      </c>
      <c r="N29" s="49">
        <f t="shared" si="3"/>
        <v>4185.5720533803951</v>
      </c>
      <c r="O29" s="49" t="e">
        <f t="shared" ref="O29:O92" si="8">P29+Q29+R29</f>
        <v>#DIV/0!</v>
      </c>
      <c r="P29" s="49" t="e">
        <f t="shared" ref="P29:P92" si="9">IF(F29&gt;0,F29*$J$12,0)</f>
        <v>#DIV/0!</v>
      </c>
      <c r="Q29" s="49" t="e">
        <f t="shared" ref="Q29:Q92" si="10">IF(G29&gt;0,G29*$J$13,0)</f>
        <v>#DIV/0!</v>
      </c>
      <c r="R29" s="49" t="e">
        <f t="shared" ref="R29:R92" si="11">IF(H29&gt;0,H29*$J$14,0)</f>
        <v>#DIV/0!</v>
      </c>
      <c r="S29" s="49">
        <f t="shared" si="4"/>
        <v>3969.9423511920418</v>
      </c>
      <c r="T29" s="49">
        <f t="shared" si="5"/>
        <v>0</v>
      </c>
      <c r="U29" s="49">
        <f t="shared" si="6"/>
        <v>215.62970218835358</v>
      </c>
      <c r="V29" s="88" t="e">
        <f t="shared" ref="V29:V92" si="12">L29*M29</f>
        <v>#DIV/0!</v>
      </c>
      <c r="W29" s="91"/>
      <c r="X29" s="83">
        <f t="shared" ref="X29:X92" si="13" xml:space="preserve"> W29*6.9/100*0.8</f>
        <v>0</v>
      </c>
      <c r="Y29" s="83" t="e">
        <f t="shared" ref="Y29:Y92" si="14">V29+X29</f>
        <v>#DIV/0!</v>
      </c>
    </row>
    <row r="30" spans="1:25" x14ac:dyDescent="0.35">
      <c r="A30" s="52" t="s">
        <v>84</v>
      </c>
      <c r="B30" s="45"/>
      <c r="C30" s="46">
        <v>1.19</v>
      </c>
      <c r="D30" s="46">
        <v>0</v>
      </c>
      <c r="E30" s="46">
        <v>2.0699999999999998</v>
      </c>
      <c r="F30" s="47" t="e">
        <f t="shared" si="0"/>
        <v>#DIV/0!</v>
      </c>
      <c r="G30" s="47" t="e">
        <f t="shared" si="1"/>
        <v>#DIV/0!</v>
      </c>
      <c r="H30" s="47" t="e">
        <f t="shared" si="2"/>
        <v>#DIV/0!</v>
      </c>
      <c r="I30" s="48"/>
      <c r="J30" s="48"/>
      <c r="K30" s="48"/>
      <c r="L30" s="48"/>
      <c r="M30" s="49" t="e">
        <f t="shared" si="7"/>
        <v>#DIV/0!</v>
      </c>
      <c r="N30" s="49">
        <f t="shared" si="3"/>
        <v>10303.649942042179</v>
      </c>
      <c r="O30" s="49" t="e">
        <f t="shared" si="8"/>
        <v>#DIV/0!</v>
      </c>
      <c r="P30" s="49" t="e">
        <f t="shared" si="9"/>
        <v>#DIV/0!</v>
      </c>
      <c r="Q30" s="49" t="e">
        <f t="shared" si="10"/>
        <v>#DIV/0!</v>
      </c>
      <c r="R30" s="49" t="e">
        <f t="shared" si="11"/>
        <v>#DIV/0!</v>
      </c>
      <c r="S30" s="49">
        <f t="shared" si="4"/>
        <v>4724.2313979185292</v>
      </c>
      <c r="T30" s="49">
        <f t="shared" si="5"/>
        <v>0</v>
      </c>
      <c r="U30" s="49">
        <f t="shared" si="6"/>
        <v>5579.4185441236486</v>
      </c>
      <c r="V30" s="88" t="e">
        <f t="shared" si="12"/>
        <v>#DIV/0!</v>
      </c>
      <c r="W30" s="91"/>
      <c r="X30" s="83">
        <f t="shared" si="13"/>
        <v>0</v>
      </c>
      <c r="Y30" s="83" t="e">
        <f t="shared" si="14"/>
        <v>#DIV/0!</v>
      </c>
    </row>
    <row r="31" spans="1:25" ht="20" x14ac:dyDescent="0.35">
      <c r="A31" s="50" t="s">
        <v>85</v>
      </c>
      <c r="B31" s="45"/>
      <c r="C31" s="46">
        <v>1.39</v>
      </c>
      <c r="D31" s="46">
        <v>0</v>
      </c>
      <c r="E31" s="46">
        <v>3.1</v>
      </c>
      <c r="F31" s="47" t="e">
        <f t="shared" si="0"/>
        <v>#DIV/0!</v>
      </c>
      <c r="G31" s="47" t="e">
        <f t="shared" si="1"/>
        <v>#DIV/0!</v>
      </c>
      <c r="H31" s="47" t="e">
        <f t="shared" si="2"/>
        <v>#DIV/0!</v>
      </c>
      <c r="I31" s="48"/>
      <c r="J31" s="48"/>
      <c r="K31" s="48"/>
      <c r="L31" s="48"/>
      <c r="M31" s="49" t="e">
        <f t="shared" si="7"/>
        <v>#DIV/0!</v>
      </c>
      <c r="N31" s="49">
        <f t="shared" si="3"/>
        <v>13873.870827955641</v>
      </c>
      <c r="O31" s="49" t="e">
        <f t="shared" si="8"/>
        <v>#DIV/0!</v>
      </c>
      <c r="P31" s="49" t="e">
        <f t="shared" si="9"/>
        <v>#DIV/0!</v>
      </c>
      <c r="Q31" s="49" t="e">
        <f t="shared" si="10"/>
        <v>#DIV/0!</v>
      </c>
      <c r="R31" s="49" t="e">
        <f t="shared" si="11"/>
        <v>#DIV/0!</v>
      </c>
      <c r="S31" s="49">
        <f t="shared" si="4"/>
        <v>5518.219868156938</v>
      </c>
      <c r="T31" s="49">
        <f t="shared" si="5"/>
        <v>0</v>
      </c>
      <c r="U31" s="49">
        <f t="shared" si="6"/>
        <v>8355.6509597987024</v>
      </c>
      <c r="V31" s="88" t="e">
        <f t="shared" si="12"/>
        <v>#DIV/0!</v>
      </c>
      <c r="W31" s="91"/>
      <c r="X31" s="83">
        <f t="shared" si="13"/>
        <v>0</v>
      </c>
      <c r="Y31" s="83" t="e">
        <f t="shared" si="14"/>
        <v>#DIV/0!</v>
      </c>
    </row>
    <row r="32" spans="1:25" x14ac:dyDescent="0.35">
      <c r="A32" s="44" t="s">
        <v>86</v>
      </c>
      <c r="B32" s="53"/>
      <c r="C32" s="46">
        <v>1.06</v>
      </c>
      <c r="D32" s="46">
        <v>0</v>
      </c>
      <c r="E32" s="46">
        <v>1.55</v>
      </c>
      <c r="F32" s="47" t="e">
        <f t="shared" si="0"/>
        <v>#DIV/0!</v>
      </c>
      <c r="G32" s="47" t="e">
        <f t="shared" si="1"/>
        <v>#DIV/0!</v>
      </c>
      <c r="H32" s="47" t="e">
        <f t="shared" si="2"/>
        <v>#DIV/0!</v>
      </c>
      <c r="I32" s="48"/>
      <c r="J32" s="48"/>
      <c r="K32" s="48"/>
      <c r="L32" s="48"/>
      <c r="M32" s="49" t="e">
        <f t="shared" si="7"/>
        <v>#DIV/0!</v>
      </c>
      <c r="N32" s="49">
        <f t="shared" si="3"/>
        <v>8385.9643721629145</v>
      </c>
      <c r="O32" s="49" t="e">
        <f t="shared" si="8"/>
        <v>#DIV/0!</v>
      </c>
      <c r="P32" s="49" t="e">
        <f t="shared" si="9"/>
        <v>#DIV/0!</v>
      </c>
      <c r="Q32" s="49" t="e">
        <f t="shared" si="10"/>
        <v>#DIV/0!</v>
      </c>
      <c r="R32" s="49" t="e">
        <f t="shared" si="11"/>
        <v>#DIV/0!</v>
      </c>
      <c r="S32" s="49">
        <f t="shared" si="4"/>
        <v>4208.1388922635642</v>
      </c>
      <c r="T32" s="49">
        <f t="shared" si="5"/>
        <v>0</v>
      </c>
      <c r="U32" s="49">
        <f t="shared" si="6"/>
        <v>4177.8254798993512</v>
      </c>
      <c r="V32" s="88" t="e">
        <f t="shared" si="12"/>
        <v>#DIV/0!</v>
      </c>
      <c r="W32" s="91"/>
      <c r="X32" s="83">
        <f t="shared" si="13"/>
        <v>0</v>
      </c>
      <c r="Y32" s="83" t="e">
        <f t="shared" si="14"/>
        <v>#DIV/0!</v>
      </c>
    </row>
    <row r="33" spans="1:25" ht="20" x14ac:dyDescent="0.35">
      <c r="A33" s="44" t="s">
        <v>111</v>
      </c>
      <c r="B33" s="53"/>
      <c r="C33" s="46">
        <v>1.04</v>
      </c>
      <c r="D33" s="46">
        <v>0</v>
      </c>
      <c r="E33" s="46">
        <v>0</v>
      </c>
      <c r="F33" s="47" t="e">
        <f t="shared" si="0"/>
        <v>#DIV/0!</v>
      </c>
      <c r="G33" s="47" t="e">
        <f t="shared" si="1"/>
        <v>#DIV/0!</v>
      </c>
      <c r="H33" s="47" t="e">
        <f t="shared" si="2"/>
        <v>#DIV/0!</v>
      </c>
      <c r="I33" s="48"/>
      <c r="J33" s="48"/>
      <c r="K33" s="48"/>
      <c r="L33" s="48"/>
      <c r="M33" s="49" t="e">
        <f t="shared" si="7"/>
        <v>#DIV/0!</v>
      </c>
      <c r="N33" s="49">
        <f t="shared" si="3"/>
        <v>4128.7400452397233</v>
      </c>
      <c r="O33" s="49" t="e">
        <f t="shared" si="8"/>
        <v>#DIV/0!</v>
      </c>
      <c r="P33" s="49" t="e">
        <f t="shared" si="9"/>
        <v>#DIV/0!</v>
      </c>
      <c r="Q33" s="49" t="e">
        <f t="shared" si="10"/>
        <v>#DIV/0!</v>
      </c>
      <c r="R33" s="49" t="e">
        <f t="shared" si="11"/>
        <v>#DIV/0!</v>
      </c>
      <c r="S33" s="49">
        <f t="shared" si="4"/>
        <v>4128.7400452397233</v>
      </c>
      <c r="T33" s="49">
        <f t="shared" si="5"/>
        <v>0</v>
      </c>
      <c r="U33" s="49">
        <f t="shared" si="6"/>
        <v>0</v>
      </c>
      <c r="V33" s="88" t="e">
        <f t="shared" si="12"/>
        <v>#DIV/0!</v>
      </c>
      <c r="W33" s="91"/>
      <c r="X33" s="83">
        <f t="shared" si="13"/>
        <v>0</v>
      </c>
      <c r="Y33" s="83" t="e">
        <f t="shared" si="14"/>
        <v>#DIV/0!</v>
      </c>
    </row>
    <row r="34" spans="1:25" ht="20" x14ac:dyDescent="0.35">
      <c r="A34" s="44" t="s">
        <v>87</v>
      </c>
      <c r="B34" s="53"/>
      <c r="C34" s="46">
        <v>1.59</v>
      </c>
      <c r="D34" s="46">
        <v>0</v>
      </c>
      <c r="E34" s="46">
        <v>2.33</v>
      </c>
      <c r="F34" s="47" t="e">
        <f t="shared" si="0"/>
        <v>#DIV/0!</v>
      </c>
      <c r="G34" s="47" t="e">
        <f t="shared" si="1"/>
        <v>#DIV/0!</v>
      </c>
      <c r="H34" s="47" t="e">
        <f t="shared" si="2"/>
        <v>#DIV/0!</v>
      </c>
      <c r="I34" s="48"/>
      <c r="J34" s="48"/>
      <c r="K34" s="48"/>
      <c r="L34" s="48"/>
      <c r="M34" s="49" t="e">
        <f t="shared" si="7"/>
        <v>#DIV/0!</v>
      </c>
      <c r="N34" s="49">
        <f t="shared" si="3"/>
        <v>12592.423414631146</v>
      </c>
      <c r="O34" s="49" t="e">
        <f t="shared" si="8"/>
        <v>#DIV/0!</v>
      </c>
      <c r="P34" s="49" t="e">
        <f t="shared" si="9"/>
        <v>#DIV/0!</v>
      </c>
      <c r="Q34" s="49" t="e">
        <f t="shared" si="10"/>
        <v>#DIV/0!</v>
      </c>
      <c r="R34" s="49" t="e">
        <f t="shared" si="11"/>
        <v>#DIV/0!</v>
      </c>
      <c r="S34" s="49">
        <f t="shared" si="4"/>
        <v>6312.2083383953468</v>
      </c>
      <c r="T34" s="49">
        <f t="shared" si="5"/>
        <v>0</v>
      </c>
      <c r="U34" s="49">
        <f t="shared" si="6"/>
        <v>6280.2150762357987</v>
      </c>
      <c r="V34" s="88" t="e">
        <f t="shared" si="12"/>
        <v>#DIV/0!</v>
      </c>
      <c r="W34" s="91"/>
      <c r="X34" s="83">
        <f t="shared" si="13"/>
        <v>0</v>
      </c>
      <c r="Y34" s="83" t="e">
        <f t="shared" si="14"/>
        <v>#DIV/0!</v>
      </c>
    </row>
    <row r="35" spans="1:25" ht="20" x14ac:dyDescent="0.35">
      <c r="A35" s="44" t="s">
        <v>112</v>
      </c>
      <c r="B35" s="53"/>
      <c r="C35" s="46">
        <v>1.52</v>
      </c>
      <c r="D35" s="46">
        <v>0</v>
      </c>
      <c r="E35" s="46">
        <v>1.72</v>
      </c>
      <c r="F35" s="47" t="e">
        <f t="shared" si="0"/>
        <v>#DIV/0!</v>
      </c>
      <c r="G35" s="47" t="e">
        <f t="shared" si="1"/>
        <v>#DIV/0!</v>
      </c>
      <c r="H35" s="47" t="e">
        <f t="shared" si="2"/>
        <v>#DIV/0!</v>
      </c>
      <c r="I35" s="48"/>
      <c r="J35" s="48"/>
      <c r="K35" s="48"/>
      <c r="L35" s="48"/>
      <c r="M35" s="49" t="e">
        <f t="shared" si="7"/>
        <v>#DIV/0!</v>
      </c>
      <c r="N35" s="49">
        <f t="shared" si="3"/>
        <v>10670.350970861506</v>
      </c>
      <c r="O35" s="49" t="e">
        <f t="shared" si="8"/>
        <v>#DIV/0!</v>
      </c>
      <c r="P35" s="49" t="e">
        <f t="shared" si="9"/>
        <v>#DIV/0!</v>
      </c>
      <c r="Q35" s="49" t="e">
        <f t="shared" si="10"/>
        <v>#DIV/0!</v>
      </c>
      <c r="R35" s="49" t="e">
        <f t="shared" si="11"/>
        <v>#DIV/0!</v>
      </c>
      <c r="S35" s="49">
        <f t="shared" si="4"/>
        <v>6034.3123738119039</v>
      </c>
      <c r="T35" s="49">
        <f t="shared" si="5"/>
        <v>0</v>
      </c>
      <c r="U35" s="49">
        <f t="shared" si="6"/>
        <v>4636.0385970496018</v>
      </c>
      <c r="V35" s="88" t="e">
        <f t="shared" si="12"/>
        <v>#DIV/0!</v>
      </c>
      <c r="W35" s="91"/>
      <c r="X35" s="83">
        <f t="shared" si="13"/>
        <v>0</v>
      </c>
      <c r="Y35" s="83" t="e">
        <f t="shared" si="14"/>
        <v>#DIV/0!</v>
      </c>
    </row>
    <row r="36" spans="1:25" ht="20" x14ac:dyDescent="0.35">
      <c r="A36" s="44" t="s">
        <v>113</v>
      </c>
      <c r="B36" s="53"/>
      <c r="C36" s="46">
        <v>1.07</v>
      </c>
      <c r="D36" s="46">
        <v>0</v>
      </c>
      <c r="E36" s="46">
        <v>0</v>
      </c>
      <c r="F36" s="47" t="e">
        <f t="shared" si="0"/>
        <v>#DIV/0!</v>
      </c>
      <c r="G36" s="47" t="e">
        <f t="shared" si="1"/>
        <v>#DIV/0!</v>
      </c>
      <c r="H36" s="47" t="e">
        <f t="shared" si="2"/>
        <v>#DIV/0!</v>
      </c>
      <c r="I36" s="48"/>
      <c r="J36" s="48"/>
      <c r="K36" s="48"/>
      <c r="L36" s="48"/>
      <c r="M36" s="49" t="e">
        <f t="shared" si="7"/>
        <v>#DIV/0!</v>
      </c>
      <c r="N36" s="49">
        <f t="shared" si="3"/>
        <v>4247.8383157754852</v>
      </c>
      <c r="O36" s="49" t="e">
        <f t="shared" si="8"/>
        <v>#DIV/0!</v>
      </c>
      <c r="P36" s="49" t="e">
        <f t="shared" si="9"/>
        <v>#DIV/0!</v>
      </c>
      <c r="Q36" s="49" t="e">
        <f t="shared" si="10"/>
        <v>#DIV/0!</v>
      </c>
      <c r="R36" s="49" t="e">
        <f t="shared" si="11"/>
        <v>#DIV/0!</v>
      </c>
      <c r="S36" s="49">
        <f t="shared" si="4"/>
        <v>4247.8383157754852</v>
      </c>
      <c r="T36" s="49">
        <f t="shared" si="5"/>
        <v>0</v>
      </c>
      <c r="U36" s="49">
        <f t="shared" si="6"/>
        <v>0</v>
      </c>
      <c r="V36" s="88" t="e">
        <f t="shared" si="12"/>
        <v>#DIV/0!</v>
      </c>
      <c r="W36" s="91"/>
      <c r="X36" s="83">
        <f t="shared" si="13"/>
        <v>0</v>
      </c>
      <c r="Y36" s="83" t="e">
        <f t="shared" si="14"/>
        <v>#DIV/0!</v>
      </c>
    </row>
    <row r="37" spans="1:25" ht="20" x14ac:dyDescent="0.35">
      <c r="A37" s="54" t="s">
        <v>32</v>
      </c>
      <c r="B37" s="55"/>
      <c r="C37" s="46">
        <v>0.82</v>
      </c>
      <c r="D37" s="46">
        <v>0</v>
      </c>
      <c r="E37" s="46">
        <v>1.1100000000000001</v>
      </c>
      <c r="F37" s="47" t="e">
        <f t="shared" si="0"/>
        <v>#DIV/0!</v>
      </c>
      <c r="G37" s="47" t="e">
        <f t="shared" si="1"/>
        <v>#DIV/0!</v>
      </c>
      <c r="H37" s="47" t="e">
        <f t="shared" si="2"/>
        <v>#DIV/0!</v>
      </c>
      <c r="I37" s="48"/>
      <c r="J37" s="48"/>
      <c r="K37" s="48"/>
      <c r="L37" s="48"/>
      <c r="M37" s="49" t="e">
        <f t="shared" si="7"/>
        <v>#DIV/0!</v>
      </c>
      <c r="N37" s="49">
        <f t="shared" si="3"/>
        <v>6247.2148458408801</v>
      </c>
      <c r="O37" s="49" t="e">
        <f t="shared" si="8"/>
        <v>#DIV/0!</v>
      </c>
      <c r="P37" s="49" t="e">
        <f t="shared" si="9"/>
        <v>#DIV/0!</v>
      </c>
      <c r="Q37" s="49" t="e">
        <f t="shared" si="10"/>
        <v>#DIV/0!</v>
      </c>
      <c r="R37" s="49" t="e">
        <f t="shared" si="11"/>
        <v>#DIV/0!</v>
      </c>
      <c r="S37" s="49">
        <f t="shared" si="4"/>
        <v>3255.3527279774739</v>
      </c>
      <c r="T37" s="49">
        <f t="shared" si="5"/>
        <v>0</v>
      </c>
      <c r="U37" s="49">
        <f t="shared" si="6"/>
        <v>2991.8621178634062</v>
      </c>
      <c r="V37" s="88" t="e">
        <f t="shared" si="12"/>
        <v>#DIV/0!</v>
      </c>
      <c r="W37" s="91"/>
      <c r="X37" s="83">
        <f t="shared" si="13"/>
        <v>0</v>
      </c>
      <c r="Y37" s="83" t="e">
        <f t="shared" si="14"/>
        <v>#DIV/0!</v>
      </c>
    </row>
    <row r="38" spans="1:25" ht="20" x14ac:dyDescent="0.35">
      <c r="A38" s="54" t="s">
        <v>33</v>
      </c>
      <c r="B38" s="56"/>
      <c r="C38" s="46">
        <v>0.84</v>
      </c>
      <c r="D38" s="46">
        <v>0</v>
      </c>
      <c r="E38" s="46">
        <v>1.41</v>
      </c>
      <c r="F38" s="47" t="e">
        <f t="shared" si="0"/>
        <v>#DIV/0!</v>
      </c>
      <c r="G38" s="47" t="e">
        <f t="shared" si="1"/>
        <v>#DIV/0!</v>
      </c>
      <c r="H38" s="47" t="e">
        <f t="shared" si="2"/>
        <v>#DIV/0!</v>
      </c>
      <c r="I38" s="48"/>
      <c r="J38" s="48"/>
      <c r="K38" s="48"/>
      <c r="L38" s="48"/>
      <c r="M38" s="49" t="e">
        <f t="shared" si="7"/>
        <v>#DIV/0!</v>
      </c>
      <c r="N38" s="49">
        <f t="shared" si="3"/>
        <v>7135.2250760710467</v>
      </c>
      <c r="O38" s="49" t="e">
        <f t="shared" si="8"/>
        <v>#DIV/0!</v>
      </c>
      <c r="P38" s="49" t="e">
        <f t="shared" si="9"/>
        <v>#DIV/0!</v>
      </c>
      <c r="Q38" s="49" t="e">
        <f t="shared" si="10"/>
        <v>#DIV/0!</v>
      </c>
      <c r="R38" s="49" t="e">
        <f t="shared" si="11"/>
        <v>#DIV/0!</v>
      </c>
      <c r="S38" s="49">
        <f t="shared" si="4"/>
        <v>3334.7515750013149</v>
      </c>
      <c r="T38" s="49">
        <f t="shared" si="5"/>
        <v>0</v>
      </c>
      <c r="U38" s="49">
        <f t="shared" si="6"/>
        <v>3800.4735010697318</v>
      </c>
      <c r="V38" s="88" t="e">
        <f t="shared" si="12"/>
        <v>#DIV/0!</v>
      </c>
      <c r="W38" s="91"/>
      <c r="X38" s="83">
        <f t="shared" si="13"/>
        <v>0</v>
      </c>
      <c r="Y38" s="83" t="e">
        <f t="shared" si="14"/>
        <v>#DIV/0!</v>
      </c>
    </row>
    <row r="39" spans="1:25" ht="20" x14ac:dyDescent="0.35">
      <c r="A39" s="54" t="s">
        <v>34</v>
      </c>
      <c r="B39" s="56"/>
      <c r="C39" s="46">
        <v>0.84</v>
      </c>
      <c r="D39" s="46">
        <v>0</v>
      </c>
      <c r="E39" s="46">
        <v>1.41</v>
      </c>
      <c r="F39" s="47" t="e">
        <f t="shared" si="0"/>
        <v>#DIV/0!</v>
      </c>
      <c r="G39" s="47" t="e">
        <f t="shared" si="1"/>
        <v>#DIV/0!</v>
      </c>
      <c r="H39" s="47" t="e">
        <f t="shared" si="2"/>
        <v>#DIV/0!</v>
      </c>
      <c r="I39" s="48"/>
      <c r="J39" s="48"/>
      <c r="K39" s="48"/>
      <c r="L39" s="48"/>
      <c r="M39" s="49" t="e">
        <f t="shared" si="7"/>
        <v>#DIV/0!</v>
      </c>
      <c r="N39" s="49">
        <f t="shared" si="3"/>
        <v>7135.2250760710467</v>
      </c>
      <c r="O39" s="49" t="e">
        <f t="shared" si="8"/>
        <v>#DIV/0!</v>
      </c>
      <c r="P39" s="49" t="e">
        <f t="shared" si="9"/>
        <v>#DIV/0!</v>
      </c>
      <c r="Q39" s="49" t="e">
        <f t="shared" si="10"/>
        <v>#DIV/0!</v>
      </c>
      <c r="R39" s="49" t="e">
        <f t="shared" si="11"/>
        <v>#DIV/0!</v>
      </c>
      <c r="S39" s="49">
        <f t="shared" si="4"/>
        <v>3334.7515750013149</v>
      </c>
      <c r="T39" s="49">
        <f t="shared" si="5"/>
        <v>0</v>
      </c>
      <c r="U39" s="49">
        <f t="shared" si="6"/>
        <v>3800.4735010697318</v>
      </c>
      <c r="V39" s="88" t="e">
        <f t="shared" si="12"/>
        <v>#DIV/0!</v>
      </c>
      <c r="W39" s="91"/>
      <c r="X39" s="83">
        <f t="shared" si="13"/>
        <v>0</v>
      </c>
      <c r="Y39" s="83" t="e">
        <f t="shared" si="14"/>
        <v>#DIV/0!</v>
      </c>
    </row>
    <row r="40" spans="1:25" ht="20" x14ac:dyDescent="0.35">
      <c r="A40" s="54" t="s">
        <v>35</v>
      </c>
      <c r="B40" s="56"/>
      <c r="C40" s="46">
        <v>0.84</v>
      </c>
      <c r="D40" s="46">
        <v>0</v>
      </c>
      <c r="E40" s="46">
        <v>1.41</v>
      </c>
      <c r="F40" s="47" t="e">
        <f t="shared" si="0"/>
        <v>#DIV/0!</v>
      </c>
      <c r="G40" s="47" t="e">
        <f t="shared" si="1"/>
        <v>#DIV/0!</v>
      </c>
      <c r="H40" s="47" t="e">
        <f t="shared" si="2"/>
        <v>#DIV/0!</v>
      </c>
      <c r="I40" s="48"/>
      <c r="J40" s="48"/>
      <c r="K40" s="48"/>
      <c r="L40" s="48"/>
      <c r="M40" s="49" t="e">
        <f t="shared" si="7"/>
        <v>#DIV/0!</v>
      </c>
      <c r="N40" s="49">
        <f t="shared" si="3"/>
        <v>7135.2250760710467</v>
      </c>
      <c r="O40" s="49" t="e">
        <f t="shared" si="8"/>
        <v>#DIV/0!</v>
      </c>
      <c r="P40" s="49" t="e">
        <f t="shared" si="9"/>
        <v>#DIV/0!</v>
      </c>
      <c r="Q40" s="49" t="e">
        <f t="shared" si="10"/>
        <v>#DIV/0!</v>
      </c>
      <c r="R40" s="49" t="e">
        <f t="shared" si="11"/>
        <v>#DIV/0!</v>
      </c>
      <c r="S40" s="49">
        <f t="shared" si="4"/>
        <v>3334.7515750013149</v>
      </c>
      <c r="T40" s="49">
        <f t="shared" si="5"/>
        <v>0</v>
      </c>
      <c r="U40" s="49">
        <f t="shared" si="6"/>
        <v>3800.4735010697318</v>
      </c>
      <c r="V40" s="88" t="e">
        <f t="shared" si="12"/>
        <v>#DIV/0!</v>
      </c>
      <c r="W40" s="91"/>
      <c r="X40" s="83">
        <f t="shared" si="13"/>
        <v>0</v>
      </c>
      <c r="Y40" s="83" t="e">
        <f t="shared" si="14"/>
        <v>#DIV/0!</v>
      </c>
    </row>
    <row r="41" spans="1:25" ht="20" x14ac:dyDescent="0.35">
      <c r="A41" s="54" t="s">
        <v>36</v>
      </c>
      <c r="B41" s="56"/>
      <c r="C41" s="46">
        <v>0.84</v>
      </c>
      <c r="D41" s="46">
        <v>0</v>
      </c>
      <c r="E41" s="46">
        <v>1.41</v>
      </c>
      <c r="F41" s="47" t="e">
        <f t="shared" si="0"/>
        <v>#DIV/0!</v>
      </c>
      <c r="G41" s="47" t="e">
        <f t="shared" si="1"/>
        <v>#DIV/0!</v>
      </c>
      <c r="H41" s="47" t="e">
        <f t="shared" si="2"/>
        <v>#DIV/0!</v>
      </c>
      <c r="I41" s="48"/>
      <c r="J41" s="48"/>
      <c r="K41" s="48"/>
      <c r="L41" s="48"/>
      <c r="M41" s="49" t="e">
        <f t="shared" si="7"/>
        <v>#DIV/0!</v>
      </c>
      <c r="N41" s="49">
        <f t="shared" si="3"/>
        <v>7135.2250760710467</v>
      </c>
      <c r="O41" s="49" t="e">
        <f t="shared" si="8"/>
        <v>#DIV/0!</v>
      </c>
      <c r="P41" s="49" t="e">
        <f t="shared" si="9"/>
        <v>#DIV/0!</v>
      </c>
      <c r="Q41" s="49" t="e">
        <f t="shared" si="10"/>
        <v>#DIV/0!</v>
      </c>
      <c r="R41" s="49" t="e">
        <f t="shared" si="11"/>
        <v>#DIV/0!</v>
      </c>
      <c r="S41" s="49">
        <f t="shared" si="4"/>
        <v>3334.7515750013149</v>
      </c>
      <c r="T41" s="49">
        <f t="shared" si="5"/>
        <v>0</v>
      </c>
      <c r="U41" s="49">
        <f t="shared" si="6"/>
        <v>3800.4735010697318</v>
      </c>
      <c r="V41" s="88" t="e">
        <f t="shared" si="12"/>
        <v>#DIV/0!</v>
      </c>
      <c r="W41" s="91"/>
      <c r="X41" s="83">
        <f t="shared" si="13"/>
        <v>0</v>
      </c>
      <c r="Y41" s="83" t="e">
        <f t="shared" si="14"/>
        <v>#DIV/0!</v>
      </c>
    </row>
    <row r="42" spans="1:25" ht="20" x14ac:dyDescent="0.35">
      <c r="A42" s="54" t="s">
        <v>37</v>
      </c>
      <c r="B42" s="55"/>
      <c r="C42" s="46">
        <v>0.84</v>
      </c>
      <c r="D42" s="46">
        <v>0</v>
      </c>
      <c r="E42" s="46">
        <v>1.41</v>
      </c>
      <c r="F42" s="47" t="e">
        <f t="shared" si="0"/>
        <v>#DIV/0!</v>
      </c>
      <c r="G42" s="47" t="e">
        <f t="shared" si="1"/>
        <v>#DIV/0!</v>
      </c>
      <c r="H42" s="47" t="e">
        <f t="shared" si="2"/>
        <v>#DIV/0!</v>
      </c>
      <c r="I42" s="48"/>
      <c r="J42" s="48"/>
      <c r="K42" s="48"/>
      <c r="L42" s="48"/>
      <c r="M42" s="49" t="e">
        <f t="shared" si="7"/>
        <v>#DIV/0!</v>
      </c>
      <c r="N42" s="49">
        <f t="shared" si="3"/>
        <v>7135.2250760710467</v>
      </c>
      <c r="O42" s="49" t="e">
        <f t="shared" si="8"/>
        <v>#DIV/0!</v>
      </c>
      <c r="P42" s="49" t="e">
        <f t="shared" si="9"/>
        <v>#DIV/0!</v>
      </c>
      <c r="Q42" s="49" t="e">
        <f t="shared" si="10"/>
        <v>#DIV/0!</v>
      </c>
      <c r="R42" s="49" t="e">
        <f t="shared" si="11"/>
        <v>#DIV/0!</v>
      </c>
      <c r="S42" s="49">
        <f t="shared" si="4"/>
        <v>3334.7515750013149</v>
      </c>
      <c r="T42" s="49">
        <f t="shared" si="5"/>
        <v>0</v>
      </c>
      <c r="U42" s="49">
        <f t="shared" si="6"/>
        <v>3800.4735010697318</v>
      </c>
      <c r="V42" s="88" t="e">
        <f t="shared" si="12"/>
        <v>#DIV/0!</v>
      </c>
      <c r="W42" s="91"/>
      <c r="X42" s="83">
        <f t="shared" si="13"/>
        <v>0</v>
      </c>
      <c r="Y42" s="83" t="e">
        <f t="shared" si="14"/>
        <v>#DIV/0!</v>
      </c>
    </row>
    <row r="43" spans="1:25" ht="20" x14ac:dyDescent="0.35">
      <c r="A43" s="54" t="s">
        <v>38</v>
      </c>
      <c r="B43" s="55"/>
      <c r="C43" s="46">
        <v>0.84</v>
      </c>
      <c r="D43" s="46">
        <v>0</v>
      </c>
      <c r="E43" s="46">
        <v>1.41</v>
      </c>
      <c r="F43" s="47" t="e">
        <f t="shared" si="0"/>
        <v>#DIV/0!</v>
      </c>
      <c r="G43" s="47" t="e">
        <f t="shared" si="1"/>
        <v>#DIV/0!</v>
      </c>
      <c r="H43" s="47" t="e">
        <f t="shared" si="2"/>
        <v>#DIV/0!</v>
      </c>
      <c r="I43" s="48"/>
      <c r="J43" s="48"/>
      <c r="K43" s="48"/>
      <c r="L43" s="48"/>
      <c r="M43" s="49" t="e">
        <f t="shared" si="7"/>
        <v>#DIV/0!</v>
      </c>
      <c r="N43" s="49">
        <f t="shared" si="3"/>
        <v>7135.2250760710467</v>
      </c>
      <c r="O43" s="49" t="e">
        <f t="shared" si="8"/>
        <v>#DIV/0!</v>
      </c>
      <c r="P43" s="49" t="e">
        <f t="shared" si="9"/>
        <v>#DIV/0!</v>
      </c>
      <c r="Q43" s="49" t="e">
        <f t="shared" si="10"/>
        <v>#DIV/0!</v>
      </c>
      <c r="R43" s="49" t="e">
        <f t="shared" si="11"/>
        <v>#DIV/0!</v>
      </c>
      <c r="S43" s="49">
        <f t="shared" si="4"/>
        <v>3334.7515750013149</v>
      </c>
      <c r="T43" s="49">
        <f t="shared" si="5"/>
        <v>0</v>
      </c>
      <c r="U43" s="49">
        <f t="shared" si="6"/>
        <v>3800.4735010697318</v>
      </c>
      <c r="V43" s="88" t="e">
        <f t="shared" si="12"/>
        <v>#DIV/0!</v>
      </c>
      <c r="W43" s="91"/>
      <c r="X43" s="83">
        <f t="shared" si="13"/>
        <v>0</v>
      </c>
      <c r="Y43" s="83" t="e">
        <f t="shared" si="14"/>
        <v>#DIV/0!</v>
      </c>
    </row>
    <row r="44" spans="1:25" ht="20" x14ac:dyDescent="0.35">
      <c r="A44" s="54" t="s">
        <v>39</v>
      </c>
      <c r="B44" s="55"/>
      <c r="C44" s="46">
        <v>0.84</v>
      </c>
      <c r="D44" s="46">
        <v>0</v>
      </c>
      <c r="E44" s="46">
        <v>1.41</v>
      </c>
      <c r="F44" s="47" t="e">
        <f t="shared" si="0"/>
        <v>#DIV/0!</v>
      </c>
      <c r="G44" s="47" t="e">
        <f t="shared" si="1"/>
        <v>#DIV/0!</v>
      </c>
      <c r="H44" s="47" t="e">
        <f t="shared" si="2"/>
        <v>#DIV/0!</v>
      </c>
      <c r="I44" s="48"/>
      <c r="J44" s="48"/>
      <c r="K44" s="48"/>
      <c r="L44" s="48"/>
      <c r="M44" s="49" t="e">
        <f t="shared" si="7"/>
        <v>#DIV/0!</v>
      </c>
      <c r="N44" s="49">
        <f t="shared" si="3"/>
        <v>7135.2250760710467</v>
      </c>
      <c r="O44" s="49" t="e">
        <f t="shared" si="8"/>
        <v>#DIV/0!</v>
      </c>
      <c r="P44" s="49" t="e">
        <f t="shared" si="9"/>
        <v>#DIV/0!</v>
      </c>
      <c r="Q44" s="49" t="e">
        <f t="shared" si="10"/>
        <v>#DIV/0!</v>
      </c>
      <c r="R44" s="49" t="e">
        <f t="shared" si="11"/>
        <v>#DIV/0!</v>
      </c>
      <c r="S44" s="49">
        <f t="shared" si="4"/>
        <v>3334.7515750013149</v>
      </c>
      <c r="T44" s="49">
        <f t="shared" si="5"/>
        <v>0</v>
      </c>
      <c r="U44" s="49">
        <f t="shared" si="6"/>
        <v>3800.4735010697318</v>
      </c>
      <c r="V44" s="88" t="e">
        <f t="shared" si="12"/>
        <v>#DIV/0!</v>
      </c>
      <c r="W44" s="91"/>
      <c r="X44" s="83">
        <f t="shared" si="13"/>
        <v>0</v>
      </c>
      <c r="Y44" s="83" t="e">
        <f t="shared" si="14"/>
        <v>#DIV/0!</v>
      </c>
    </row>
    <row r="45" spans="1:25" ht="20" x14ac:dyDescent="0.35">
      <c r="A45" s="54" t="s">
        <v>40</v>
      </c>
      <c r="B45" s="55"/>
      <c r="C45" s="46">
        <v>0.82</v>
      </c>
      <c r="D45" s="46">
        <v>0</v>
      </c>
      <c r="E45" s="46">
        <v>1.57</v>
      </c>
      <c r="F45" s="47" t="e">
        <f t="shared" si="0"/>
        <v>#DIV/0!</v>
      </c>
      <c r="G45" s="47" t="e">
        <f t="shared" si="1"/>
        <v>#DIV/0!</v>
      </c>
      <c r="H45" s="47" t="e">
        <f t="shared" si="2"/>
        <v>#DIV/0!</v>
      </c>
      <c r="I45" s="48"/>
      <c r="J45" s="48"/>
      <c r="K45" s="48"/>
      <c r="L45" s="48"/>
      <c r="M45" s="49" t="e">
        <f t="shared" si="7"/>
        <v>#DIV/0!</v>
      </c>
      <c r="N45" s="49">
        <f t="shared" si="3"/>
        <v>7487.0856334239124</v>
      </c>
      <c r="O45" s="49" t="e">
        <f t="shared" si="8"/>
        <v>#DIV/0!</v>
      </c>
      <c r="P45" s="49" t="e">
        <f t="shared" si="9"/>
        <v>#DIV/0!</v>
      </c>
      <c r="Q45" s="49" t="e">
        <f t="shared" si="10"/>
        <v>#DIV/0!</v>
      </c>
      <c r="R45" s="49" t="e">
        <f t="shared" si="11"/>
        <v>#DIV/0!</v>
      </c>
      <c r="S45" s="49">
        <f t="shared" si="4"/>
        <v>3255.3527279774739</v>
      </c>
      <c r="T45" s="49">
        <f t="shared" si="5"/>
        <v>0</v>
      </c>
      <c r="U45" s="49">
        <f t="shared" si="6"/>
        <v>4231.732905446439</v>
      </c>
      <c r="V45" s="88" t="e">
        <f t="shared" si="12"/>
        <v>#DIV/0!</v>
      </c>
      <c r="W45" s="91"/>
      <c r="X45" s="83">
        <f t="shared" si="13"/>
        <v>0</v>
      </c>
      <c r="Y45" s="83" t="e">
        <f t="shared" si="14"/>
        <v>#DIV/0!</v>
      </c>
    </row>
    <row r="46" spans="1:25" ht="20" x14ac:dyDescent="0.35">
      <c r="A46" s="54" t="s">
        <v>41</v>
      </c>
      <c r="B46" s="55"/>
      <c r="C46" s="46">
        <v>0.84</v>
      </c>
      <c r="D46" s="46">
        <v>0</v>
      </c>
      <c r="E46" s="46">
        <v>1.41</v>
      </c>
      <c r="F46" s="47" t="e">
        <f t="shared" si="0"/>
        <v>#DIV/0!</v>
      </c>
      <c r="G46" s="47" t="e">
        <f t="shared" si="1"/>
        <v>#DIV/0!</v>
      </c>
      <c r="H46" s="47" t="e">
        <f t="shared" si="2"/>
        <v>#DIV/0!</v>
      </c>
      <c r="I46" s="48"/>
      <c r="J46" s="48"/>
      <c r="K46" s="48"/>
      <c r="L46" s="48"/>
      <c r="M46" s="49" t="e">
        <f t="shared" si="7"/>
        <v>#DIV/0!</v>
      </c>
      <c r="N46" s="49">
        <f t="shared" si="3"/>
        <v>7135.2250760710467</v>
      </c>
      <c r="O46" s="49" t="e">
        <f t="shared" si="8"/>
        <v>#DIV/0!</v>
      </c>
      <c r="P46" s="49" t="e">
        <f t="shared" si="9"/>
        <v>#DIV/0!</v>
      </c>
      <c r="Q46" s="49" t="e">
        <f t="shared" si="10"/>
        <v>#DIV/0!</v>
      </c>
      <c r="R46" s="49" t="e">
        <f t="shared" si="11"/>
        <v>#DIV/0!</v>
      </c>
      <c r="S46" s="49">
        <f t="shared" si="4"/>
        <v>3334.7515750013149</v>
      </c>
      <c r="T46" s="49">
        <f t="shared" si="5"/>
        <v>0</v>
      </c>
      <c r="U46" s="49">
        <f t="shared" si="6"/>
        <v>3800.4735010697318</v>
      </c>
      <c r="V46" s="88" t="e">
        <f t="shared" si="12"/>
        <v>#DIV/0!</v>
      </c>
      <c r="W46" s="91"/>
      <c r="X46" s="83">
        <f t="shared" si="13"/>
        <v>0</v>
      </c>
      <c r="Y46" s="83" t="e">
        <f t="shared" si="14"/>
        <v>#DIV/0!</v>
      </c>
    </row>
    <row r="47" spans="1:25" ht="20" x14ac:dyDescent="0.35">
      <c r="A47" s="54" t="s">
        <v>42</v>
      </c>
      <c r="B47" s="56"/>
      <c r="C47" s="46">
        <v>0.84</v>
      </c>
      <c r="D47" s="46">
        <v>0</v>
      </c>
      <c r="E47" s="46">
        <v>1.41</v>
      </c>
      <c r="F47" s="47" t="e">
        <f t="shared" si="0"/>
        <v>#DIV/0!</v>
      </c>
      <c r="G47" s="47" t="e">
        <f t="shared" si="1"/>
        <v>#DIV/0!</v>
      </c>
      <c r="H47" s="47" t="e">
        <f t="shared" si="2"/>
        <v>#DIV/0!</v>
      </c>
      <c r="I47" s="48"/>
      <c r="J47" s="48"/>
      <c r="K47" s="48"/>
      <c r="L47" s="48"/>
      <c r="M47" s="49" t="e">
        <f t="shared" si="7"/>
        <v>#DIV/0!</v>
      </c>
      <c r="N47" s="49">
        <f t="shared" si="3"/>
        <v>7135.2250760710467</v>
      </c>
      <c r="O47" s="49" t="e">
        <f t="shared" si="8"/>
        <v>#DIV/0!</v>
      </c>
      <c r="P47" s="49" t="e">
        <f t="shared" si="9"/>
        <v>#DIV/0!</v>
      </c>
      <c r="Q47" s="49" t="e">
        <f t="shared" si="10"/>
        <v>#DIV/0!</v>
      </c>
      <c r="R47" s="49" t="e">
        <f t="shared" si="11"/>
        <v>#DIV/0!</v>
      </c>
      <c r="S47" s="49">
        <f t="shared" si="4"/>
        <v>3334.7515750013149</v>
      </c>
      <c r="T47" s="49">
        <f t="shared" si="5"/>
        <v>0</v>
      </c>
      <c r="U47" s="49">
        <f t="shared" si="6"/>
        <v>3800.4735010697318</v>
      </c>
      <c r="V47" s="88" t="e">
        <f t="shared" si="12"/>
        <v>#DIV/0!</v>
      </c>
      <c r="W47" s="91"/>
      <c r="X47" s="83">
        <f t="shared" si="13"/>
        <v>0</v>
      </c>
      <c r="Y47" s="83" t="e">
        <f t="shared" si="14"/>
        <v>#DIV/0!</v>
      </c>
    </row>
    <row r="48" spans="1:25" ht="20" x14ac:dyDescent="0.35">
      <c r="A48" s="54" t="s">
        <v>43</v>
      </c>
      <c r="B48" s="55"/>
      <c r="C48" s="46">
        <v>0.84</v>
      </c>
      <c r="D48" s="46">
        <v>0</v>
      </c>
      <c r="E48" s="46">
        <v>1.41</v>
      </c>
      <c r="F48" s="47" t="e">
        <f t="shared" si="0"/>
        <v>#DIV/0!</v>
      </c>
      <c r="G48" s="47" t="e">
        <f t="shared" si="1"/>
        <v>#DIV/0!</v>
      </c>
      <c r="H48" s="47" t="e">
        <f t="shared" si="2"/>
        <v>#DIV/0!</v>
      </c>
      <c r="I48" s="48"/>
      <c r="J48" s="48"/>
      <c r="K48" s="48"/>
      <c r="L48" s="48"/>
      <c r="M48" s="49" t="e">
        <f t="shared" si="7"/>
        <v>#DIV/0!</v>
      </c>
      <c r="N48" s="49">
        <f t="shared" si="3"/>
        <v>7135.2250760710467</v>
      </c>
      <c r="O48" s="49" t="e">
        <f t="shared" si="8"/>
        <v>#DIV/0!</v>
      </c>
      <c r="P48" s="49" t="e">
        <f t="shared" si="9"/>
        <v>#DIV/0!</v>
      </c>
      <c r="Q48" s="49" t="e">
        <f t="shared" si="10"/>
        <v>#DIV/0!</v>
      </c>
      <c r="R48" s="49" t="e">
        <f t="shared" si="11"/>
        <v>#DIV/0!</v>
      </c>
      <c r="S48" s="49">
        <f t="shared" si="4"/>
        <v>3334.7515750013149</v>
      </c>
      <c r="T48" s="49">
        <f t="shared" si="5"/>
        <v>0</v>
      </c>
      <c r="U48" s="49">
        <f t="shared" si="6"/>
        <v>3800.4735010697318</v>
      </c>
      <c r="V48" s="88" t="e">
        <f t="shared" si="12"/>
        <v>#DIV/0!</v>
      </c>
      <c r="W48" s="91"/>
      <c r="X48" s="83">
        <f t="shared" si="13"/>
        <v>0</v>
      </c>
      <c r="Y48" s="83" t="e">
        <f t="shared" si="14"/>
        <v>#DIV/0!</v>
      </c>
    </row>
    <row r="49" spans="1:25" ht="20" x14ac:dyDescent="0.35">
      <c r="A49" s="54" t="s">
        <v>44</v>
      </c>
      <c r="B49" s="56"/>
      <c r="C49" s="46">
        <v>0.84</v>
      </c>
      <c r="D49" s="46">
        <v>0</v>
      </c>
      <c r="E49" s="46">
        <v>1.41</v>
      </c>
      <c r="F49" s="47" t="e">
        <f t="shared" si="0"/>
        <v>#DIV/0!</v>
      </c>
      <c r="G49" s="47" t="e">
        <f t="shared" si="1"/>
        <v>#DIV/0!</v>
      </c>
      <c r="H49" s="47" t="e">
        <f t="shared" si="2"/>
        <v>#DIV/0!</v>
      </c>
      <c r="I49" s="48"/>
      <c r="J49" s="48"/>
      <c r="K49" s="48"/>
      <c r="L49" s="48"/>
      <c r="M49" s="49" t="e">
        <f t="shared" si="7"/>
        <v>#DIV/0!</v>
      </c>
      <c r="N49" s="49">
        <f t="shared" si="3"/>
        <v>7135.2250760710467</v>
      </c>
      <c r="O49" s="49" t="e">
        <f t="shared" si="8"/>
        <v>#DIV/0!</v>
      </c>
      <c r="P49" s="49" t="e">
        <f t="shared" si="9"/>
        <v>#DIV/0!</v>
      </c>
      <c r="Q49" s="49" t="e">
        <f t="shared" si="10"/>
        <v>#DIV/0!</v>
      </c>
      <c r="R49" s="49" t="e">
        <f t="shared" si="11"/>
        <v>#DIV/0!</v>
      </c>
      <c r="S49" s="49">
        <f t="shared" si="4"/>
        <v>3334.7515750013149</v>
      </c>
      <c r="T49" s="49">
        <f t="shared" si="5"/>
        <v>0</v>
      </c>
      <c r="U49" s="49">
        <f t="shared" si="6"/>
        <v>3800.4735010697318</v>
      </c>
      <c r="V49" s="88" t="e">
        <f t="shared" si="12"/>
        <v>#DIV/0!</v>
      </c>
      <c r="W49" s="91"/>
      <c r="X49" s="83">
        <f t="shared" si="13"/>
        <v>0</v>
      </c>
      <c r="Y49" s="83" t="e">
        <f t="shared" si="14"/>
        <v>#DIV/0!</v>
      </c>
    </row>
    <row r="50" spans="1:25" ht="20" x14ac:dyDescent="0.35">
      <c r="A50" s="54" t="s">
        <v>45</v>
      </c>
      <c r="B50" s="55"/>
      <c r="C50" s="46">
        <v>0.84</v>
      </c>
      <c r="D50" s="46">
        <v>0</v>
      </c>
      <c r="E50" s="46">
        <v>1.41</v>
      </c>
      <c r="F50" s="47" t="e">
        <f t="shared" si="0"/>
        <v>#DIV/0!</v>
      </c>
      <c r="G50" s="47" t="e">
        <f t="shared" si="1"/>
        <v>#DIV/0!</v>
      </c>
      <c r="H50" s="47" t="e">
        <f t="shared" si="2"/>
        <v>#DIV/0!</v>
      </c>
      <c r="I50" s="48"/>
      <c r="J50" s="48"/>
      <c r="K50" s="48"/>
      <c r="L50" s="48"/>
      <c r="M50" s="49" t="e">
        <f t="shared" si="7"/>
        <v>#DIV/0!</v>
      </c>
      <c r="N50" s="49">
        <f t="shared" si="3"/>
        <v>7135.2250760710467</v>
      </c>
      <c r="O50" s="49" t="e">
        <f t="shared" si="8"/>
        <v>#DIV/0!</v>
      </c>
      <c r="P50" s="49" t="e">
        <f t="shared" si="9"/>
        <v>#DIV/0!</v>
      </c>
      <c r="Q50" s="49" t="e">
        <f t="shared" si="10"/>
        <v>#DIV/0!</v>
      </c>
      <c r="R50" s="49" t="e">
        <f t="shared" si="11"/>
        <v>#DIV/0!</v>
      </c>
      <c r="S50" s="49">
        <f t="shared" si="4"/>
        <v>3334.7515750013149</v>
      </c>
      <c r="T50" s="49">
        <f t="shared" si="5"/>
        <v>0</v>
      </c>
      <c r="U50" s="49">
        <f t="shared" si="6"/>
        <v>3800.4735010697318</v>
      </c>
      <c r="V50" s="88" t="e">
        <f t="shared" si="12"/>
        <v>#DIV/0!</v>
      </c>
      <c r="W50" s="91"/>
      <c r="X50" s="83">
        <f t="shared" si="13"/>
        <v>0</v>
      </c>
      <c r="Y50" s="83" t="e">
        <f t="shared" si="14"/>
        <v>#DIV/0!</v>
      </c>
    </row>
    <row r="51" spans="1:25" ht="20" x14ac:dyDescent="0.35">
      <c r="A51" s="54" t="s">
        <v>46</v>
      </c>
      <c r="B51" s="57"/>
      <c r="C51" s="46">
        <v>0.84</v>
      </c>
      <c r="D51" s="46">
        <v>0</v>
      </c>
      <c r="E51" s="46">
        <v>1.41</v>
      </c>
      <c r="F51" s="47" t="e">
        <f t="shared" si="0"/>
        <v>#DIV/0!</v>
      </c>
      <c r="G51" s="47" t="e">
        <f t="shared" si="1"/>
        <v>#DIV/0!</v>
      </c>
      <c r="H51" s="47" t="e">
        <f t="shared" si="2"/>
        <v>#DIV/0!</v>
      </c>
      <c r="I51" s="48"/>
      <c r="J51" s="48"/>
      <c r="K51" s="48"/>
      <c r="L51" s="48"/>
      <c r="M51" s="49" t="e">
        <f t="shared" si="7"/>
        <v>#DIV/0!</v>
      </c>
      <c r="N51" s="49">
        <f t="shared" si="3"/>
        <v>7135.2250760710467</v>
      </c>
      <c r="O51" s="49" t="e">
        <f t="shared" si="8"/>
        <v>#DIV/0!</v>
      </c>
      <c r="P51" s="49" t="e">
        <f t="shared" si="9"/>
        <v>#DIV/0!</v>
      </c>
      <c r="Q51" s="49" t="e">
        <f t="shared" si="10"/>
        <v>#DIV/0!</v>
      </c>
      <c r="R51" s="49" t="e">
        <f t="shared" si="11"/>
        <v>#DIV/0!</v>
      </c>
      <c r="S51" s="49">
        <f t="shared" si="4"/>
        <v>3334.7515750013149</v>
      </c>
      <c r="T51" s="49">
        <f t="shared" si="5"/>
        <v>0</v>
      </c>
      <c r="U51" s="49">
        <f t="shared" si="6"/>
        <v>3800.4735010697318</v>
      </c>
      <c r="V51" s="88" t="e">
        <f t="shared" si="12"/>
        <v>#DIV/0!</v>
      </c>
      <c r="W51" s="91"/>
      <c r="X51" s="83">
        <f t="shared" si="13"/>
        <v>0</v>
      </c>
      <c r="Y51" s="83" t="e">
        <f t="shared" si="14"/>
        <v>#DIV/0!</v>
      </c>
    </row>
    <row r="52" spans="1:25" ht="20" x14ac:dyDescent="0.35">
      <c r="A52" s="54" t="s">
        <v>47</v>
      </c>
      <c r="B52" s="56"/>
      <c r="C52" s="46">
        <v>0.84</v>
      </c>
      <c r="D52" s="46">
        <v>0</v>
      </c>
      <c r="E52" s="46">
        <v>1.41</v>
      </c>
      <c r="F52" s="47" t="e">
        <f t="shared" si="0"/>
        <v>#DIV/0!</v>
      </c>
      <c r="G52" s="47" t="e">
        <f t="shared" si="1"/>
        <v>#DIV/0!</v>
      </c>
      <c r="H52" s="47" t="e">
        <f t="shared" si="2"/>
        <v>#DIV/0!</v>
      </c>
      <c r="I52" s="48"/>
      <c r="J52" s="48"/>
      <c r="K52" s="48"/>
      <c r="L52" s="48"/>
      <c r="M52" s="49" t="e">
        <f t="shared" si="7"/>
        <v>#DIV/0!</v>
      </c>
      <c r="N52" s="49">
        <f t="shared" si="3"/>
        <v>7135.2250760710467</v>
      </c>
      <c r="O52" s="49" t="e">
        <f t="shared" si="8"/>
        <v>#DIV/0!</v>
      </c>
      <c r="P52" s="49" t="e">
        <f t="shared" si="9"/>
        <v>#DIV/0!</v>
      </c>
      <c r="Q52" s="49" t="e">
        <f t="shared" si="10"/>
        <v>#DIV/0!</v>
      </c>
      <c r="R52" s="49" t="e">
        <f t="shared" si="11"/>
        <v>#DIV/0!</v>
      </c>
      <c r="S52" s="49">
        <f t="shared" si="4"/>
        <v>3334.7515750013149</v>
      </c>
      <c r="T52" s="49">
        <f t="shared" si="5"/>
        <v>0</v>
      </c>
      <c r="U52" s="49">
        <f t="shared" si="6"/>
        <v>3800.4735010697318</v>
      </c>
      <c r="V52" s="88" t="e">
        <f t="shared" si="12"/>
        <v>#DIV/0!</v>
      </c>
      <c r="W52" s="91"/>
      <c r="X52" s="83">
        <f t="shared" si="13"/>
        <v>0</v>
      </c>
      <c r="Y52" s="83" t="e">
        <f t="shared" si="14"/>
        <v>#DIV/0!</v>
      </c>
    </row>
    <row r="53" spans="1:25" ht="20" x14ac:dyDescent="0.35">
      <c r="A53" s="54" t="s">
        <v>48</v>
      </c>
      <c r="B53" s="56"/>
      <c r="C53" s="46">
        <v>1.83</v>
      </c>
      <c r="D53" s="46">
        <v>0</v>
      </c>
      <c r="E53" s="46">
        <v>0</v>
      </c>
      <c r="F53" s="47" t="e">
        <f t="shared" si="0"/>
        <v>#DIV/0!</v>
      </c>
      <c r="G53" s="47" t="e">
        <f t="shared" si="1"/>
        <v>#DIV/0!</v>
      </c>
      <c r="H53" s="47" t="e">
        <f t="shared" si="2"/>
        <v>#DIV/0!</v>
      </c>
      <c r="I53" s="48"/>
      <c r="J53" s="48"/>
      <c r="K53" s="48"/>
      <c r="L53" s="48"/>
      <c r="M53" s="49" t="e">
        <f t="shared" si="7"/>
        <v>#DIV/0!</v>
      </c>
      <c r="N53" s="49">
        <f t="shared" si="3"/>
        <v>7264.9945026814366</v>
      </c>
      <c r="O53" s="49" t="e">
        <f t="shared" si="8"/>
        <v>#DIV/0!</v>
      </c>
      <c r="P53" s="49" t="e">
        <f t="shared" si="9"/>
        <v>#DIV/0!</v>
      </c>
      <c r="Q53" s="49" t="e">
        <f t="shared" si="10"/>
        <v>#DIV/0!</v>
      </c>
      <c r="R53" s="49" t="e">
        <f t="shared" si="11"/>
        <v>#DIV/0!</v>
      </c>
      <c r="S53" s="49">
        <f t="shared" si="4"/>
        <v>7264.9945026814366</v>
      </c>
      <c r="T53" s="49">
        <f t="shared" si="5"/>
        <v>0</v>
      </c>
      <c r="U53" s="49">
        <f t="shared" si="6"/>
        <v>0</v>
      </c>
      <c r="V53" s="88" t="e">
        <f t="shared" si="12"/>
        <v>#DIV/0!</v>
      </c>
      <c r="W53" s="91"/>
      <c r="X53" s="83">
        <f t="shared" si="13"/>
        <v>0</v>
      </c>
      <c r="Y53" s="83" t="e">
        <f t="shared" si="14"/>
        <v>#DIV/0!</v>
      </c>
    </row>
    <row r="54" spans="1:25" ht="20" x14ac:dyDescent="0.35">
      <c r="A54" s="54" t="s">
        <v>49</v>
      </c>
      <c r="B54" s="56"/>
      <c r="C54" s="46">
        <v>1.18</v>
      </c>
      <c r="D54" s="46">
        <v>0</v>
      </c>
      <c r="E54" s="46">
        <v>0.09</v>
      </c>
      <c r="F54" s="47" t="e">
        <f t="shared" si="0"/>
        <v>#DIV/0!</v>
      </c>
      <c r="G54" s="47" t="e">
        <f t="shared" si="1"/>
        <v>#DIV/0!</v>
      </c>
      <c r="H54" s="47" t="e">
        <f t="shared" si="2"/>
        <v>#DIV/0!</v>
      </c>
      <c r="I54" s="48"/>
      <c r="J54" s="48"/>
      <c r="K54" s="48"/>
      <c r="L54" s="48"/>
      <c r="M54" s="49" t="e">
        <f t="shared" si="7"/>
        <v>#DIV/0!</v>
      </c>
      <c r="N54" s="49">
        <f t="shared" si="3"/>
        <v>4927.1153893685068</v>
      </c>
      <c r="O54" s="49" t="e">
        <f t="shared" si="8"/>
        <v>#DIV/0!</v>
      </c>
      <c r="P54" s="49" t="e">
        <f t="shared" si="9"/>
        <v>#DIV/0!</v>
      </c>
      <c r="Q54" s="49" t="e">
        <f t="shared" si="10"/>
        <v>#DIV/0!</v>
      </c>
      <c r="R54" s="49" t="e">
        <f t="shared" si="11"/>
        <v>#DIV/0!</v>
      </c>
      <c r="S54" s="49">
        <f t="shared" si="4"/>
        <v>4684.5319744066092</v>
      </c>
      <c r="T54" s="49">
        <f t="shared" si="5"/>
        <v>0</v>
      </c>
      <c r="U54" s="49">
        <f t="shared" si="6"/>
        <v>242.58341496189777</v>
      </c>
      <c r="V54" s="88" t="e">
        <f t="shared" si="12"/>
        <v>#DIV/0!</v>
      </c>
      <c r="W54" s="91"/>
      <c r="X54" s="83">
        <f t="shared" si="13"/>
        <v>0</v>
      </c>
      <c r="Y54" s="83" t="e">
        <f t="shared" si="14"/>
        <v>#DIV/0!</v>
      </c>
    </row>
    <row r="55" spans="1:25" ht="30" x14ac:dyDescent="0.35">
      <c r="A55" s="54" t="s">
        <v>50</v>
      </c>
      <c r="B55" s="56"/>
      <c r="C55" s="46">
        <v>1.1399999999999999</v>
      </c>
      <c r="D55" s="46">
        <v>0</v>
      </c>
      <c r="E55" s="46">
        <v>0.09</v>
      </c>
      <c r="F55" s="47" t="e">
        <f t="shared" si="0"/>
        <v>#DIV/0!</v>
      </c>
      <c r="G55" s="47" t="e">
        <f t="shared" si="1"/>
        <v>#DIV/0!</v>
      </c>
      <c r="H55" s="47" t="e">
        <f t="shared" si="2"/>
        <v>#DIV/0!</v>
      </c>
      <c r="I55" s="48"/>
      <c r="J55" s="48"/>
      <c r="K55" s="48"/>
      <c r="L55" s="48"/>
      <c r="M55" s="49" t="e">
        <f t="shared" si="7"/>
        <v>#DIV/0!</v>
      </c>
      <c r="N55" s="49">
        <f t="shared" si="3"/>
        <v>4768.3176953208249</v>
      </c>
      <c r="O55" s="49" t="e">
        <f t="shared" si="8"/>
        <v>#DIV/0!</v>
      </c>
      <c r="P55" s="49" t="e">
        <f t="shared" si="9"/>
        <v>#DIV/0!</v>
      </c>
      <c r="Q55" s="49" t="e">
        <f t="shared" si="10"/>
        <v>#DIV/0!</v>
      </c>
      <c r="R55" s="49" t="e">
        <f t="shared" si="11"/>
        <v>#DIV/0!</v>
      </c>
      <c r="S55" s="49">
        <f t="shared" si="4"/>
        <v>4525.7342803589272</v>
      </c>
      <c r="T55" s="49">
        <f t="shared" si="5"/>
        <v>0</v>
      </c>
      <c r="U55" s="49">
        <f t="shared" si="6"/>
        <v>242.58341496189777</v>
      </c>
      <c r="V55" s="88" t="e">
        <f t="shared" si="12"/>
        <v>#DIV/0!</v>
      </c>
      <c r="W55" s="91"/>
      <c r="X55" s="83">
        <f t="shared" si="13"/>
        <v>0</v>
      </c>
      <c r="Y55" s="83" t="e">
        <f t="shared" si="14"/>
        <v>#DIV/0!</v>
      </c>
    </row>
    <row r="56" spans="1:25" ht="20" x14ac:dyDescent="0.35">
      <c r="A56" s="54" t="s">
        <v>51</v>
      </c>
      <c r="B56" s="56"/>
      <c r="C56" s="46">
        <v>1.48</v>
      </c>
      <c r="D56" s="46">
        <v>0</v>
      </c>
      <c r="E56" s="46">
        <v>0</v>
      </c>
      <c r="F56" s="47" t="e">
        <f t="shared" si="0"/>
        <v>#DIV/0!</v>
      </c>
      <c r="G56" s="47" t="e">
        <f t="shared" si="1"/>
        <v>#DIV/0!</v>
      </c>
      <c r="H56" s="47" t="e">
        <f t="shared" si="2"/>
        <v>#DIV/0!</v>
      </c>
      <c r="I56" s="48"/>
      <c r="J56" s="48"/>
      <c r="K56" s="48"/>
      <c r="L56" s="48"/>
      <c r="M56" s="49" t="e">
        <f t="shared" si="7"/>
        <v>#DIV/0!</v>
      </c>
      <c r="N56" s="49">
        <f t="shared" si="3"/>
        <v>5875.5146797642219</v>
      </c>
      <c r="O56" s="49" t="e">
        <f t="shared" si="8"/>
        <v>#DIV/0!</v>
      </c>
      <c r="P56" s="49" t="e">
        <f t="shared" si="9"/>
        <v>#DIV/0!</v>
      </c>
      <c r="Q56" s="49" t="e">
        <f t="shared" si="10"/>
        <v>#DIV/0!</v>
      </c>
      <c r="R56" s="49" t="e">
        <f t="shared" si="11"/>
        <v>#DIV/0!</v>
      </c>
      <c r="S56" s="49">
        <f t="shared" si="4"/>
        <v>5875.5146797642219</v>
      </c>
      <c r="T56" s="49">
        <f t="shared" si="5"/>
        <v>0</v>
      </c>
      <c r="U56" s="49">
        <f t="shared" si="6"/>
        <v>0</v>
      </c>
      <c r="V56" s="88" t="e">
        <f t="shared" si="12"/>
        <v>#DIV/0!</v>
      </c>
      <c r="W56" s="91"/>
      <c r="X56" s="83">
        <f t="shared" si="13"/>
        <v>0</v>
      </c>
      <c r="Y56" s="83" t="e">
        <f t="shared" si="14"/>
        <v>#DIV/0!</v>
      </c>
    </row>
    <row r="57" spans="1:25" ht="20" x14ac:dyDescent="0.35">
      <c r="A57" s="54" t="s">
        <v>52</v>
      </c>
      <c r="B57" s="56"/>
      <c r="C57" s="46">
        <v>1.18</v>
      </c>
      <c r="D57" s="46">
        <v>0</v>
      </c>
      <c r="E57" s="46">
        <v>0.09</v>
      </c>
      <c r="F57" s="47" t="e">
        <f t="shared" si="0"/>
        <v>#DIV/0!</v>
      </c>
      <c r="G57" s="47" t="e">
        <f t="shared" si="1"/>
        <v>#DIV/0!</v>
      </c>
      <c r="H57" s="47" t="e">
        <f t="shared" si="2"/>
        <v>#DIV/0!</v>
      </c>
      <c r="I57" s="48"/>
      <c r="J57" s="48"/>
      <c r="K57" s="48"/>
      <c r="L57" s="48"/>
      <c r="M57" s="49" t="e">
        <f t="shared" si="7"/>
        <v>#DIV/0!</v>
      </c>
      <c r="N57" s="49">
        <f t="shared" si="3"/>
        <v>4927.1153893685068</v>
      </c>
      <c r="O57" s="49" t="e">
        <f t="shared" si="8"/>
        <v>#DIV/0!</v>
      </c>
      <c r="P57" s="49" t="e">
        <f t="shared" si="9"/>
        <v>#DIV/0!</v>
      </c>
      <c r="Q57" s="49" t="e">
        <f t="shared" si="10"/>
        <v>#DIV/0!</v>
      </c>
      <c r="R57" s="49" t="e">
        <f t="shared" si="11"/>
        <v>#DIV/0!</v>
      </c>
      <c r="S57" s="49">
        <f t="shared" si="4"/>
        <v>4684.5319744066092</v>
      </c>
      <c r="T57" s="49">
        <f t="shared" si="5"/>
        <v>0</v>
      </c>
      <c r="U57" s="49">
        <f t="shared" si="6"/>
        <v>242.58341496189777</v>
      </c>
      <c r="V57" s="88" t="e">
        <f t="shared" si="12"/>
        <v>#DIV/0!</v>
      </c>
      <c r="W57" s="91"/>
      <c r="X57" s="83">
        <f t="shared" si="13"/>
        <v>0</v>
      </c>
      <c r="Y57" s="83" t="e">
        <f t="shared" si="14"/>
        <v>#DIV/0!</v>
      </c>
    </row>
    <row r="58" spans="1:25" ht="20" x14ac:dyDescent="0.35">
      <c r="A58" s="54" t="s">
        <v>53</v>
      </c>
      <c r="B58" s="56"/>
      <c r="C58" s="46">
        <v>1.27</v>
      </c>
      <c r="D58" s="46">
        <v>0</v>
      </c>
      <c r="E58" s="46">
        <v>0</v>
      </c>
      <c r="F58" s="47" t="e">
        <f t="shared" si="0"/>
        <v>#DIV/0!</v>
      </c>
      <c r="G58" s="47" t="e">
        <f t="shared" si="1"/>
        <v>#DIV/0!</v>
      </c>
      <c r="H58" s="47" t="e">
        <f t="shared" si="2"/>
        <v>#DIV/0!</v>
      </c>
      <c r="I58" s="48"/>
      <c r="J58" s="48"/>
      <c r="K58" s="48"/>
      <c r="L58" s="48"/>
      <c r="M58" s="49" t="e">
        <f t="shared" si="7"/>
        <v>#DIV/0!</v>
      </c>
      <c r="N58" s="49">
        <f t="shared" si="3"/>
        <v>5041.8267860138931</v>
      </c>
      <c r="O58" s="49" t="e">
        <f t="shared" si="8"/>
        <v>#DIV/0!</v>
      </c>
      <c r="P58" s="49" t="e">
        <f t="shared" si="9"/>
        <v>#DIV/0!</v>
      </c>
      <c r="Q58" s="49" t="e">
        <f t="shared" si="10"/>
        <v>#DIV/0!</v>
      </c>
      <c r="R58" s="49" t="e">
        <f t="shared" si="11"/>
        <v>#DIV/0!</v>
      </c>
      <c r="S58" s="49">
        <f t="shared" si="4"/>
        <v>5041.8267860138931</v>
      </c>
      <c r="T58" s="49">
        <f t="shared" si="5"/>
        <v>0</v>
      </c>
      <c r="U58" s="49">
        <f t="shared" si="6"/>
        <v>0</v>
      </c>
      <c r="V58" s="88" t="e">
        <f t="shared" si="12"/>
        <v>#DIV/0!</v>
      </c>
      <c r="W58" s="91"/>
      <c r="X58" s="83">
        <f t="shared" si="13"/>
        <v>0</v>
      </c>
      <c r="Y58" s="83" t="e">
        <f t="shared" si="14"/>
        <v>#DIV/0!</v>
      </c>
    </row>
    <row r="59" spans="1:25" ht="30" x14ac:dyDescent="0.35">
      <c r="A59" s="54" t="s">
        <v>54</v>
      </c>
      <c r="B59" s="56"/>
      <c r="C59" s="46">
        <v>1.05</v>
      </c>
      <c r="D59" s="46">
        <v>0</v>
      </c>
      <c r="E59" s="46">
        <v>3.64</v>
      </c>
      <c r="F59" s="47" t="e">
        <f t="shared" si="0"/>
        <v>#DIV/0!</v>
      </c>
      <c r="G59" s="47" t="e">
        <f t="shared" si="1"/>
        <v>#DIV/0!</v>
      </c>
      <c r="H59" s="47" t="e">
        <f t="shared" si="2"/>
        <v>#DIV/0!</v>
      </c>
      <c r="I59" s="48"/>
      <c r="J59" s="48"/>
      <c r="K59" s="48"/>
      <c r="L59" s="48"/>
      <c r="M59" s="49" t="e">
        <f t="shared" si="7"/>
        <v>#DIV/0!</v>
      </c>
      <c r="N59" s="49">
        <f t="shared" si="3"/>
        <v>13979.590918321734</v>
      </c>
      <c r="O59" s="49" t="e">
        <f t="shared" si="8"/>
        <v>#DIV/0!</v>
      </c>
      <c r="P59" s="49" t="e">
        <f t="shared" si="9"/>
        <v>#DIV/0!</v>
      </c>
      <c r="Q59" s="49" t="e">
        <f t="shared" si="10"/>
        <v>#DIV/0!</v>
      </c>
      <c r="R59" s="49" t="e">
        <f t="shared" si="11"/>
        <v>#DIV/0!</v>
      </c>
      <c r="S59" s="49">
        <f t="shared" si="4"/>
        <v>4168.4394687516442</v>
      </c>
      <c r="T59" s="49">
        <f t="shared" si="5"/>
        <v>0</v>
      </c>
      <c r="U59" s="49">
        <f t="shared" si="6"/>
        <v>9811.1514495700885</v>
      </c>
      <c r="V59" s="88" t="e">
        <f t="shared" si="12"/>
        <v>#DIV/0!</v>
      </c>
      <c r="W59" s="91"/>
      <c r="X59" s="83">
        <f t="shared" si="13"/>
        <v>0</v>
      </c>
      <c r="Y59" s="83" t="e">
        <f t="shared" si="14"/>
        <v>#DIV/0!</v>
      </c>
    </row>
    <row r="60" spans="1:25" ht="30" x14ac:dyDescent="0.35">
      <c r="A60" s="54" t="s">
        <v>55</v>
      </c>
      <c r="B60" s="56"/>
      <c r="C60" s="46">
        <v>1.1100000000000001</v>
      </c>
      <c r="D60" s="46">
        <v>0</v>
      </c>
      <c r="E60" s="46">
        <v>0.67</v>
      </c>
      <c r="F60" s="47" t="e">
        <f t="shared" si="0"/>
        <v>#DIV/0!</v>
      </c>
      <c r="G60" s="47" t="e">
        <f t="shared" si="1"/>
        <v>#DIV/0!</v>
      </c>
      <c r="H60" s="47" t="e">
        <f t="shared" si="2"/>
        <v>#DIV/0!</v>
      </c>
      <c r="I60" s="48"/>
      <c r="J60" s="48"/>
      <c r="K60" s="48"/>
      <c r="L60" s="48"/>
      <c r="M60" s="49" t="e">
        <f t="shared" si="7"/>
        <v>#DIV/0!</v>
      </c>
      <c r="N60" s="49">
        <f t="shared" si="3"/>
        <v>6212.5347656506283</v>
      </c>
      <c r="O60" s="49" t="e">
        <f t="shared" si="8"/>
        <v>#DIV/0!</v>
      </c>
      <c r="P60" s="49" t="e">
        <f t="shared" si="9"/>
        <v>#DIV/0!</v>
      </c>
      <c r="Q60" s="49" t="e">
        <f t="shared" si="10"/>
        <v>#DIV/0!</v>
      </c>
      <c r="R60" s="49" t="e">
        <f t="shared" si="11"/>
        <v>#DIV/0!</v>
      </c>
      <c r="S60" s="49">
        <f t="shared" si="4"/>
        <v>4406.6360098231671</v>
      </c>
      <c r="T60" s="49">
        <f t="shared" si="5"/>
        <v>0</v>
      </c>
      <c r="U60" s="49">
        <f t="shared" si="6"/>
        <v>1805.8987558274614</v>
      </c>
      <c r="V60" s="88" t="e">
        <f t="shared" si="12"/>
        <v>#DIV/0!</v>
      </c>
      <c r="W60" s="91"/>
      <c r="X60" s="83">
        <f t="shared" si="13"/>
        <v>0</v>
      </c>
      <c r="Y60" s="83" t="e">
        <f t="shared" si="14"/>
        <v>#DIV/0!</v>
      </c>
    </row>
    <row r="61" spans="1:25" ht="30" x14ac:dyDescent="0.35">
      <c r="A61" s="54" t="s">
        <v>56</v>
      </c>
      <c r="B61" s="56"/>
      <c r="C61" s="46">
        <v>1.0900000000000001</v>
      </c>
      <c r="D61" s="46">
        <v>0</v>
      </c>
      <c r="E61" s="46">
        <v>0.71</v>
      </c>
      <c r="F61" s="47" t="e">
        <f t="shared" si="0"/>
        <v>#DIV/0!</v>
      </c>
      <c r="G61" s="47" t="e">
        <f t="shared" si="1"/>
        <v>#DIV/0!</v>
      </c>
      <c r="H61" s="47" t="e">
        <f t="shared" si="2"/>
        <v>#DIV/0!</v>
      </c>
      <c r="I61" s="48"/>
      <c r="J61" s="48"/>
      <c r="K61" s="48"/>
      <c r="L61" s="48"/>
      <c r="M61" s="49" t="e">
        <f t="shared" si="7"/>
        <v>#DIV/0!</v>
      </c>
      <c r="N61" s="49">
        <f t="shared" si="3"/>
        <v>6240.9507697209647</v>
      </c>
      <c r="O61" s="49" t="e">
        <f t="shared" si="8"/>
        <v>#DIV/0!</v>
      </c>
      <c r="P61" s="49" t="e">
        <f t="shared" si="9"/>
        <v>#DIV/0!</v>
      </c>
      <c r="Q61" s="49" t="e">
        <f t="shared" si="10"/>
        <v>#DIV/0!</v>
      </c>
      <c r="R61" s="49" t="e">
        <f t="shared" si="11"/>
        <v>#DIV/0!</v>
      </c>
      <c r="S61" s="49">
        <f t="shared" si="4"/>
        <v>4327.2371627993261</v>
      </c>
      <c r="T61" s="49">
        <f t="shared" si="5"/>
        <v>0</v>
      </c>
      <c r="U61" s="49">
        <f t="shared" si="6"/>
        <v>1913.7136069216381</v>
      </c>
      <c r="V61" s="88" t="e">
        <f t="shared" si="12"/>
        <v>#DIV/0!</v>
      </c>
      <c r="W61" s="91"/>
      <c r="X61" s="83">
        <f t="shared" si="13"/>
        <v>0</v>
      </c>
      <c r="Y61" s="83" t="e">
        <f t="shared" si="14"/>
        <v>#DIV/0!</v>
      </c>
    </row>
    <row r="62" spans="1:25" ht="30" x14ac:dyDescent="0.35">
      <c r="A62" s="54" t="s">
        <v>57</v>
      </c>
      <c r="B62" s="53"/>
      <c r="C62" s="46">
        <v>1</v>
      </c>
      <c r="D62" s="46">
        <v>0</v>
      </c>
      <c r="E62" s="46">
        <v>0.89</v>
      </c>
      <c r="F62" s="47" t="e">
        <f t="shared" si="0"/>
        <v>#DIV/0!</v>
      </c>
      <c r="G62" s="47" t="e">
        <f t="shared" si="1"/>
        <v>#DIV/0!</v>
      </c>
      <c r="H62" s="47" t="e">
        <f t="shared" si="2"/>
        <v>#DIV/0!</v>
      </c>
      <c r="I62" s="48"/>
      <c r="J62" s="48"/>
      <c r="K62" s="48"/>
      <c r="L62" s="48"/>
      <c r="M62" s="49" t="e">
        <f t="shared" si="7"/>
        <v>#DIV/0!</v>
      </c>
      <c r="N62" s="49">
        <f t="shared" si="3"/>
        <v>6368.8227880374752</v>
      </c>
      <c r="O62" s="49" t="e">
        <f t="shared" si="8"/>
        <v>#DIV/0!</v>
      </c>
      <c r="P62" s="49" t="e">
        <f t="shared" si="9"/>
        <v>#DIV/0!</v>
      </c>
      <c r="Q62" s="49" t="e">
        <f t="shared" si="10"/>
        <v>#DIV/0!</v>
      </c>
      <c r="R62" s="49" t="e">
        <f t="shared" si="11"/>
        <v>#DIV/0!</v>
      </c>
      <c r="S62" s="49">
        <f t="shared" si="4"/>
        <v>3969.9423511920418</v>
      </c>
      <c r="T62" s="49">
        <f t="shared" si="5"/>
        <v>0</v>
      </c>
      <c r="U62" s="49">
        <f t="shared" si="6"/>
        <v>2398.8804368454335</v>
      </c>
      <c r="V62" s="88" t="e">
        <f t="shared" si="12"/>
        <v>#DIV/0!</v>
      </c>
      <c r="W62" s="91"/>
      <c r="X62" s="83">
        <f t="shared" si="13"/>
        <v>0</v>
      </c>
      <c r="Y62" s="83" t="e">
        <f t="shared" si="14"/>
        <v>#DIV/0!</v>
      </c>
    </row>
    <row r="63" spans="1:25" x14ac:dyDescent="0.35">
      <c r="A63" s="54" t="s">
        <v>58</v>
      </c>
      <c r="B63" s="56"/>
      <c r="C63" s="46">
        <v>0.65</v>
      </c>
      <c r="D63" s="46">
        <v>0</v>
      </c>
      <c r="E63" s="46">
        <v>0.82</v>
      </c>
      <c r="F63" s="47" t="e">
        <f t="shared" si="0"/>
        <v>#DIV/0!</v>
      </c>
      <c r="G63" s="47" t="e">
        <f t="shared" si="1"/>
        <v>#DIV/0!</v>
      </c>
      <c r="H63" s="47" t="e">
        <f t="shared" si="2"/>
        <v>#DIV/0!</v>
      </c>
      <c r="I63" s="48"/>
      <c r="J63" s="48"/>
      <c r="K63" s="48"/>
      <c r="L63" s="48"/>
      <c r="M63" s="49" t="e">
        <f t="shared" si="7"/>
        <v>#DIV/0!</v>
      </c>
      <c r="N63" s="49">
        <f t="shared" si="3"/>
        <v>4790.6669757054515</v>
      </c>
      <c r="O63" s="49" t="e">
        <f t="shared" si="8"/>
        <v>#DIV/0!</v>
      </c>
      <c r="P63" s="49" t="e">
        <f t="shared" si="9"/>
        <v>#DIV/0!</v>
      </c>
      <c r="Q63" s="49" t="e">
        <f t="shared" si="10"/>
        <v>#DIV/0!</v>
      </c>
      <c r="R63" s="49" t="e">
        <f t="shared" si="11"/>
        <v>#DIV/0!</v>
      </c>
      <c r="S63" s="49">
        <f t="shared" si="4"/>
        <v>2580.462528274827</v>
      </c>
      <c r="T63" s="49">
        <f t="shared" si="5"/>
        <v>0</v>
      </c>
      <c r="U63" s="49">
        <f t="shared" si="6"/>
        <v>2210.204447430624</v>
      </c>
      <c r="V63" s="88" t="e">
        <f t="shared" si="12"/>
        <v>#DIV/0!</v>
      </c>
      <c r="W63" s="91"/>
      <c r="X63" s="83">
        <f t="shared" si="13"/>
        <v>0</v>
      </c>
      <c r="Y63" s="83" t="e">
        <f t="shared" si="14"/>
        <v>#DIV/0!</v>
      </c>
    </row>
    <row r="64" spans="1:25" ht="30" x14ac:dyDescent="0.35">
      <c r="A64" s="54" t="s">
        <v>59</v>
      </c>
      <c r="B64" s="55"/>
      <c r="C64" s="46">
        <v>0.98</v>
      </c>
      <c r="D64" s="46">
        <v>0</v>
      </c>
      <c r="E64" s="46">
        <v>0.93</v>
      </c>
      <c r="F64" s="47" t="e">
        <f t="shared" si="0"/>
        <v>#DIV/0!</v>
      </c>
      <c r="G64" s="47" t="e">
        <f t="shared" si="1"/>
        <v>#DIV/0!</v>
      </c>
      <c r="H64" s="47" t="e">
        <f t="shared" si="2"/>
        <v>#DIV/0!</v>
      </c>
      <c r="I64" s="48"/>
      <c r="J64" s="48"/>
      <c r="K64" s="48"/>
      <c r="L64" s="48"/>
      <c r="M64" s="49" t="e">
        <f t="shared" si="7"/>
        <v>#DIV/0!</v>
      </c>
      <c r="N64" s="49">
        <f t="shared" si="3"/>
        <v>6397.2387921078116</v>
      </c>
      <c r="O64" s="49" t="e">
        <f t="shared" si="8"/>
        <v>#DIV/0!</v>
      </c>
      <c r="P64" s="49" t="e">
        <f t="shared" si="9"/>
        <v>#DIV/0!</v>
      </c>
      <c r="Q64" s="49" t="e">
        <f t="shared" si="10"/>
        <v>#DIV/0!</v>
      </c>
      <c r="R64" s="49" t="e">
        <f t="shared" si="11"/>
        <v>#DIV/0!</v>
      </c>
      <c r="S64" s="49">
        <f t="shared" si="4"/>
        <v>3890.5435041682008</v>
      </c>
      <c r="T64" s="49">
        <f t="shared" si="5"/>
        <v>0</v>
      </c>
      <c r="U64" s="49">
        <f t="shared" si="6"/>
        <v>2506.6952879396104</v>
      </c>
      <c r="V64" s="88" t="e">
        <f t="shared" si="12"/>
        <v>#DIV/0!</v>
      </c>
      <c r="W64" s="91"/>
      <c r="X64" s="83">
        <f t="shared" si="13"/>
        <v>0</v>
      </c>
      <c r="Y64" s="83" t="e">
        <f t="shared" si="14"/>
        <v>#DIV/0!</v>
      </c>
    </row>
    <row r="65" spans="1:25" x14ac:dyDescent="0.35">
      <c r="A65" s="54" t="s">
        <v>60</v>
      </c>
      <c r="B65" s="56"/>
      <c r="C65" s="46">
        <v>1.5</v>
      </c>
      <c r="D65" s="46">
        <v>0</v>
      </c>
      <c r="E65" s="46">
        <v>0</v>
      </c>
      <c r="F65" s="47" t="e">
        <f t="shared" si="0"/>
        <v>#DIV/0!</v>
      </c>
      <c r="G65" s="47" t="e">
        <f t="shared" si="1"/>
        <v>#DIV/0!</v>
      </c>
      <c r="H65" s="47" t="e">
        <f t="shared" si="2"/>
        <v>#DIV/0!</v>
      </c>
      <c r="I65" s="48"/>
      <c r="J65" s="48"/>
      <c r="K65" s="48"/>
      <c r="L65" s="48"/>
      <c r="M65" s="49" t="e">
        <f t="shared" si="7"/>
        <v>#DIV/0!</v>
      </c>
      <c r="N65" s="49">
        <f t="shared" si="3"/>
        <v>5954.9135267880629</v>
      </c>
      <c r="O65" s="49" t="e">
        <f t="shared" si="8"/>
        <v>#DIV/0!</v>
      </c>
      <c r="P65" s="49" t="e">
        <f t="shared" si="9"/>
        <v>#DIV/0!</v>
      </c>
      <c r="Q65" s="49" t="e">
        <f t="shared" si="10"/>
        <v>#DIV/0!</v>
      </c>
      <c r="R65" s="49" t="e">
        <f t="shared" si="11"/>
        <v>#DIV/0!</v>
      </c>
      <c r="S65" s="49">
        <f t="shared" si="4"/>
        <v>5954.9135267880629</v>
      </c>
      <c r="T65" s="49">
        <f t="shared" si="5"/>
        <v>0</v>
      </c>
      <c r="U65" s="49">
        <f t="shared" si="6"/>
        <v>0</v>
      </c>
      <c r="V65" s="88" t="e">
        <f t="shared" si="12"/>
        <v>#DIV/0!</v>
      </c>
      <c r="W65" s="91"/>
      <c r="X65" s="83">
        <f t="shared" si="13"/>
        <v>0</v>
      </c>
      <c r="Y65" s="83" t="e">
        <f t="shared" si="14"/>
        <v>#DIV/0!</v>
      </c>
    </row>
    <row r="66" spans="1:25" ht="50" x14ac:dyDescent="0.35">
      <c r="A66" s="58" t="s">
        <v>61</v>
      </c>
      <c r="B66" s="56"/>
      <c r="C66" s="59">
        <v>1.58</v>
      </c>
      <c r="D66" s="59">
        <v>0</v>
      </c>
      <c r="E66" s="59">
        <v>0.13</v>
      </c>
      <c r="F66" s="47" t="e">
        <f t="shared" si="0"/>
        <v>#DIV/0!</v>
      </c>
      <c r="G66" s="47" t="e">
        <f t="shared" si="1"/>
        <v>#DIV/0!</v>
      </c>
      <c r="H66" s="47" t="e">
        <f t="shared" si="2"/>
        <v>#DIV/0!</v>
      </c>
      <c r="I66" s="48"/>
      <c r="J66" s="48"/>
      <c r="K66" s="48"/>
      <c r="L66" s="48"/>
      <c r="M66" s="49" t="e">
        <f t="shared" si="7"/>
        <v>#DIV/0!</v>
      </c>
      <c r="N66" s="49">
        <f t="shared" si="3"/>
        <v>6622.9071809395009</v>
      </c>
      <c r="O66" s="49" t="e">
        <f t="shared" si="8"/>
        <v>#DIV/0!</v>
      </c>
      <c r="P66" s="49" t="e">
        <f t="shared" si="9"/>
        <v>#DIV/0!</v>
      </c>
      <c r="Q66" s="49" t="e">
        <f t="shared" si="10"/>
        <v>#DIV/0!</v>
      </c>
      <c r="R66" s="49" t="e">
        <f t="shared" si="11"/>
        <v>#DIV/0!</v>
      </c>
      <c r="S66" s="49">
        <f t="shared" si="4"/>
        <v>6272.5089148834259</v>
      </c>
      <c r="T66" s="49">
        <f t="shared" si="5"/>
        <v>0</v>
      </c>
      <c r="U66" s="49">
        <f t="shared" si="6"/>
        <v>350.39826605607459</v>
      </c>
      <c r="V66" s="88" t="e">
        <f t="shared" si="12"/>
        <v>#DIV/0!</v>
      </c>
      <c r="W66" s="91"/>
      <c r="X66" s="83">
        <f t="shared" si="13"/>
        <v>0</v>
      </c>
      <c r="Y66" s="83" t="e">
        <f t="shared" si="14"/>
        <v>#DIV/0!</v>
      </c>
    </row>
    <row r="67" spans="1:25" ht="40" x14ac:dyDescent="0.35">
      <c r="A67" s="58" t="s">
        <v>62</v>
      </c>
      <c r="B67" s="56"/>
      <c r="C67" s="59">
        <v>1.58</v>
      </c>
      <c r="D67" s="59">
        <v>0</v>
      </c>
      <c r="E67" s="59">
        <v>0.08</v>
      </c>
      <c r="F67" s="47" t="e">
        <f t="shared" si="0"/>
        <v>#DIV/0!</v>
      </c>
      <c r="G67" s="47" t="e">
        <f t="shared" si="1"/>
        <v>#DIV/0!</v>
      </c>
      <c r="H67" s="47" t="e">
        <f t="shared" si="2"/>
        <v>#DIV/0!</v>
      </c>
      <c r="I67" s="48"/>
      <c r="J67" s="48"/>
      <c r="K67" s="48"/>
      <c r="L67" s="48"/>
      <c r="M67" s="49" t="e">
        <f t="shared" si="7"/>
        <v>#DIV/0!</v>
      </c>
      <c r="N67" s="49">
        <f t="shared" si="3"/>
        <v>6488.1386170717797</v>
      </c>
      <c r="O67" s="49" t="e">
        <f t="shared" si="8"/>
        <v>#DIV/0!</v>
      </c>
      <c r="P67" s="49" t="e">
        <f t="shared" si="9"/>
        <v>#DIV/0!</v>
      </c>
      <c r="Q67" s="49" t="e">
        <f t="shared" si="10"/>
        <v>#DIV/0!</v>
      </c>
      <c r="R67" s="49" t="e">
        <f t="shared" si="11"/>
        <v>#DIV/0!</v>
      </c>
      <c r="S67" s="49">
        <f t="shared" si="4"/>
        <v>6272.5089148834259</v>
      </c>
      <c r="T67" s="49">
        <f t="shared" si="5"/>
        <v>0</v>
      </c>
      <c r="U67" s="49">
        <f t="shared" si="6"/>
        <v>215.62970218835358</v>
      </c>
      <c r="V67" s="88" t="e">
        <f t="shared" si="12"/>
        <v>#DIV/0!</v>
      </c>
      <c r="W67" s="91"/>
      <c r="X67" s="83">
        <f t="shared" si="13"/>
        <v>0</v>
      </c>
      <c r="Y67" s="83" t="e">
        <f t="shared" si="14"/>
        <v>#DIV/0!</v>
      </c>
    </row>
    <row r="68" spans="1:25" x14ac:dyDescent="0.35">
      <c r="A68" s="54" t="s">
        <v>63</v>
      </c>
      <c r="B68" s="56"/>
      <c r="C68" s="46">
        <v>0.75</v>
      </c>
      <c r="D68" s="46">
        <v>0</v>
      </c>
      <c r="E68" s="46">
        <v>1.05</v>
      </c>
      <c r="F68" s="47" t="e">
        <f t="shared" si="0"/>
        <v>#DIV/0!</v>
      </c>
      <c r="G68" s="47" t="e">
        <f t="shared" si="1"/>
        <v>#DIV/0!</v>
      </c>
      <c r="H68" s="47" t="e">
        <f t="shared" si="2"/>
        <v>#DIV/0!</v>
      </c>
      <c r="I68" s="48"/>
      <c r="J68" s="48"/>
      <c r="K68" s="48"/>
      <c r="L68" s="48"/>
      <c r="M68" s="49" t="e">
        <f t="shared" si="7"/>
        <v>#DIV/0!</v>
      </c>
      <c r="N68" s="49">
        <f t="shared" si="3"/>
        <v>5807.596604616172</v>
      </c>
      <c r="O68" s="49" t="e">
        <f t="shared" si="8"/>
        <v>#DIV/0!</v>
      </c>
      <c r="P68" s="49" t="e">
        <f t="shared" si="9"/>
        <v>#DIV/0!</v>
      </c>
      <c r="Q68" s="49" t="e">
        <f t="shared" si="10"/>
        <v>#DIV/0!</v>
      </c>
      <c r="R68" s="49" t="e">
        <f t="shared" si="11"/>
        <v>#DIV/0!</v>
      </c>
      <c r="S68" s="49">
        <f t="shared" si="4"/>
        <v>2977.4567633940314</v>
      </c>
      <c r="T68" s="49">
        <f t="shared" si="5"/>
        <v>0</v>
      </c>
      <c r="U68" s="49">
        <f t="shared" si="6"/>
        <v>2830.1398412221411</v>
      </c>
      <c r="V68" s="88" t="e">
        <f t="shared" si="12"/>
        <v>#DIV/0!</v>
      </c>
      <c r="W68" s="91"/>
      <c r="X68" s="83">
        <f t="shared" si="13"/>
        <v>0</v>
      </c>
      <c r="Y68" s="83" t="e">
        <f t="shared" si="14"/>
        <v>#DIV/0!</v>
      </c>
    </row>
    <row r="69" spans="1:25" ht="40" x14ac:dyDescent="0.35">
      <c r="A69" s="54" t="s">
        <v>64</v>
      </c>
      <c r="B69" s="53"/>
      <c r="C69" s="46">
        <v>0.8</v>
      </c>
      <c r="D69" s="46">
        <v>0</v>
      </c>
      <c r="E69" s="46">
        <v>0.27</v>
      </c>
      <c r="F69" s="47" t="e">
        <f t="shared" si="0"/>
        <v>#DIV/0!</v>
      </c>
      <c r="G69" s="47" t="e">
        <f t="shared" si="1"/>
        <v>#DIV/0!</v>
      </c>
      <c r="H69" s="47" t="e">
        <f t="shared" si="2"/>
        <v>#DIV/0!</v>
      </c>
      <c r="I69" s="48"/>
      <c r="J69" s="48"/>
      <c r="K69" s="48"/>
      <c r="L69" s="48"/>
      <c r="M69" s="49" t="e">
        <f t="shared" si="7"/>
        <v>#DIV/0!</v>
      </c>
      <c r="N69" s="49">
        <f t="shared" si="3"/>
        <v>3903.7041258393269</v>
      </c>
      <c r="O69" s="49" t="e">
        <f t="shared" si="8"/>
        <v>#DIV/0!</v>
      </c>
      <c r="P69" s="49" t="e">
        <f t="shared" si="9"/>
        <v>#DIV/0!</v>
      </c>
      <c r="Q69" s="49" t="e">
        <f t="shared" si="10"/>
        <v>#DIV/0!</v>
      </c>
      <c r="R69" s="49" t="e">
        <f t="shared" si="11"/>
        <v>#DIV/0!</v>
      </c>
      <c r="S69" s="49">
        <f t="shared" si="4"/>
        <v>3175.9538809536334</v>
      </c>
      <c r="T69" s="49">
        <f t="shared" si="5"/>
        <v>0</v>
      </c>
      <c r="U69" s="49">
        <f t="shared" si="6"/>
        <v>727.75024488569341</v>
      </c>
      <c r="V69" s="88" t="e">
        <f t="shared" si="12"/>
        <v>#DIV/0!</v>
      </c>
      <c r="W69" s="91"/>
      <c r="X69" s="83">
        <f t="shared" si="13"/>
        <v>0</v>
      </c>
      <c r="Y69" s="83" t="e">
        <f t="shared" si="14"/>
        <v>#DIV/0!</v>
      </c>
    </row>
    <row r="70" spans="1:25" x14ac:dyDescent="0.35">
      <c r="A70" s="54" t="s">
        <v>65</v>
      </c>
      <c r="B70" s="56"/>
      <c r="C70" s="46">
        <v>0.73</v>
      </c>
      <c r="D70" s="46">
        <v>0</v>
      </c>
      <c r="E70" s="46">
        <v>0.59</v>
      </c>
      <c r="F70" s="47" t="e">
        <f t="shared" si="0"/>
        <v>#DIV/0!</v>
      </c>
      <c r="G70" s="47" t="e">
        <f t="shared" si="1"/>
        <v>#DIV/0!</v>
      </c>
      <c r="H70" s="47" t="e">
        <f t="shared" si="2"/>
        <v>#DIV/0!</v>
      </c>
      <c r="I70" s="48"/>
      <c r="J70" s="48"/>
      <c r="K70" s="48"/>
      <c r="L70" s="48"/>
      <c r="M70" s="49" t="e">
        <f t="shared" si="7"/>
        <v>#DIV/0!</v>
      </c>
      <c r="N70" s="49">
        <f t="shared" si="3"/>
        <v>4488.3269700092978</v>
      </c>
      <c r="O70" s="49" t="e">
        <f t="shared" si="8"/>
        <v>#DIV/0!</v>
      </c>
      <c r="P70" s="49" t="e">
        <f t="shared" si="9"/>
        <v>#DIV/0!</v>
      </c>
      <c r="Q70" s="49" t="e">
        <f t="shared" si="10"/>
        <v>#DIV/0!</v>
      </c>
      <c r="R70" s="49" t="e">
        <f t="shared" si="11"/>
        <v>#DIV/0!</v>
      </c>
      <c r="S70" s="49">
        <f t="shared" si="4"/>
        <v>2898.0579163701905</v>
      </c>
      <c r="T70" s="49">
        <f t="shared" si="5"/>
        <v>0</v>
      </c>
      <c r="U70" s="49">
        <f t="shared" si="6"/>
        <v>1590.2690536391076</v>
      </c>
      <c r="V70" s="88" t="e">
        <f t="shared" si="12"/>
        <v>#DIV/0!</v>
      </c>
      <c r="W70" s="91"/>
      <c r="X70" s="83">
        <f t="shared" si="13"/>
        <v>0</v>
      </c>
      <c r="Y70" s="83" t="e">
        <f t="shared" si="14"/>
        <v>#DIV/0!</v>
      </c>
    </row>
    <row r="71" spans="1:25" ht="40" x14ac:dyDescent="0.35">
      <c r="A71" s="54" t="s">
        <v>66</v>
      </c>
      <c r="B71" s="56"/>
      <c r="C71" s="46">
        <v>1.55</v>
      </c>
      <c r="D71" s="46">
        <v>0</v>
      </c>
      <c r="E71" s="46">
        <v>0.41</v>
      </c>
      <c r="F71" s="47" t="e">
        <f t="shared" si="0"/>
        <v>#DIV/0!</v>
      </c>
      <c r="G71" s="47" t="e">
        <f t="shared" si="1"/>
        <v>#DIV/0!</v>
      </c>
      <c r="H71" s="47" t="e">
        <f t="shared" si="2"/>
        <v>#DIV/0!</v>
      </c>
      <c r="I71" s="48"/>
      <c r="J71" s="48"/>
      <c r="K71" s="48"/>
      <c r="L71" s="48"/>
      <c r="M71" s="49" t="e">
        <f t="shared" si="7"/>
        <v>#DIV/0!</v>
      </c>
      <c r="N71" s="49">
        <f t="shared" si="3"/>
        <v>7258.5128680629768</v>
      </c>
      <c r="O71" s="49" t="e">
        <f t="shared" si="8"/>
        <v>#DIV/0!</v>
      </c>
      <c r="P71" s="49" t="e">
        <f t="shared" si="9"/>
        <v>#DIV/0!</v>
      </c>
      <c r="Q71" s="49" t="e">
        <f t="shared" si="10"/>
        <v>#DIV/0!</v>
      </c>
      <c r="R71" s="49" t="e">
        <f t="shared" si="11"/>
        <v>#DIV/0!</v>
      </c>
      <c r="S71" s="49">
        <f t="shared" si="4"/>
        <v>6153.4106443476649</v>
      </c>
      <c r="T71" s="49">
        <f t="shared" si="5"/>
        <v>0</v>
      </c>
      <c r="U71" s="49">
        <f t="shared" si="6"/>
        <v>1105.102223715312</v>
      </c>
      <c r="V71" s="88" t="e">
        <f t="shared" si="12"/>
        <v>#DIV/0!</v>
      </c>
      <c r="W71" s="91"/>
      <c r="X71" s="83">
        <f t="shared" si="13"/>
        <v>0</v>
      </c>
      <c r="Y71" s="83" t="e">
        <f t="shared" si="14"/>
        <v>#DIV/0!</v>
      </c>
    </row>
    <row r="72" spans="1:25" ht="50" x14ac:dyDescent="0.35">
      <c r="A72" s="54" t="s">
        <v>67</v>
      </c>
      <c r="B72" s="57"/>
      <c r="C72" s="46">
        <v>0.75</v>
      </c>
      <c r="D72" s="46">
        <v>0</v>
      </c>
      <c r="E72" s="46">
        <v>1.36</v>
      </c>
      <c r="F72" s="47" t="e">
        <f t="shared" si="0"/>
        <v>#DIV/0!</v>
      </c>
      <c r="G72" s="47" t="e">
        <f t="shared" si="1"/>
        <v>#DIV/0!</v>
      </c>
      <c r="H72" s="47" t="e">
        <f t="shared" si="2"/>
        <v>#DIV/0!</v>
      </c>
      <c r="I72" s="48"/>
      <c r="J72" s="48"/>
      <c r="K72" s="48"/>
      <c r="L72" s="48"/>
      <c r="M72" s="49" t="e">
        <f t="shared" si="7"/>
        <v>#DIV/0!</v>
      </c>
      <c r="N72" s="49">
        <f t="shared" si="3"/>
        <v>6643.1617005960425</v>
      </c>
      <c r="O72" s="49" t="e">
        <f t="shared" si="8"/>
        <v>#DIV/0!</v>
      </c>
      <c r="P72" s="49" t="e">
        <f t="shared" si="9"/>
        <v>#DIV/0!</v>
      </c>
      <c r="Q72" s="49" t="e">
        <f t="shared" si="10"/>
        <v>#DIV/0!</v>
      </c>
      <c r="R72" s="49" t="e">
        <f t="shared" si="11"/>
        <v>#DIV/0!</v>
      </c>
      <c r="S72" s="49">
        <f t="shared" si="4"/>
        <v>2977.4567633940314</v>
      </c>
      <c r="T72" s="49">
        <f t="shared" si="5"/>
        <v>0</v>
      </c>
      <c r="U72" s="49">
        <f t="shared" si="6"/>
        <v>3665.704937202011</v>
      </c>
      <c r="V72" s="88" t="e">
        <f t="shared" si="12"/>
        <v>#DIV/0!</v>
      </c>
      <c r="W72" s="91"/>
      <c r="X72" s="83">
        <f t="shared" si="13"/>
        <v>0</v>
      </c>
      <c r="Y72" s="83" t="e">
        <f t="shared" si="14"/>
        <v>#DIV/0!</v>
      </c>
    </row>
    <row r="73" spans="1:25" ht="40" x14ac:dyDescent="0.35">
      <c r="A73" s="54" t="s">
        <v>88</v>
      </c>
      <c r="B73" s="56"/>
      <c r="C73" s="46">
        <v>1.44</v>
      </c>
      <c r="D73" s="46">
        <v>0</v>
      </c>
      <c r="E73" s="46">
        <v>0</v>
      </c>
      <c r="F73" s="47" t="e">
        <f t="shared" si="0"/>
        <v>#DIV/0!</v>
      </c>
      <c r="G73" s="47" t="e">
        <f t="shared" si="1"/>
        <v>#DIV/0!</v>
      </c>
      <c r="H73" s="47" t="e">
        <f t="shared" si="2"/>
        <v>#DIV/0!</v>
      </c>
      <c r="I73" s="48"/>
      <c r="J73" s="48"/>
      <c r="K73" s="48"/>
      <c r="L73" s="48"/>
      <c r="M73" s="49" t="e">
        <f t="shared" si="7"/>
        <v>#DIV/0!</v>
      </c>
      <c r="N73" s="49">
        <f t="shared" si="3"/>
        <v>5716.71698571654</v>
      </c>
      <c r="O73" s="49" t="e">
        <f t="shared" si="8"/>
        <v>#DIV/0!</v>
      </c>
      <c r="P73" s="49" t="e">
        <f t="shared" si="9"/>
        <v>#DIV/0!</v>
      </c>
      <c r="Q73" s="49" t="e">
        <f t="shared" si="10"/>
        <v>#DIV/0!</v>
      </c>
      <c r="R73" s="49" t="e">
        <f t="shared" si="11"/>
        <v>#DIV/0!</v>
      </c>
      <c r="S73" s="49">
        <f t="shared" si="4"/>
        <v>5716.71698571654</v>
      </c>
      <c r="T73" s="49">
        <f t="shared" si="5"/>
        <v>0</v>
      </c>
      <c r="U73" s="49">
        <f t="shared" si="6"/>
        <v>0</v>
      </c>
      <c r="V73" s="88" t="e">
        <f t="shared" si="12"/>
        <v>#DIV/0!</v>
      </c>
      <c r="W73" s="91"/>
      <c r="X73" s="83">
        <f t="shared" si="13"/>
        <v>0</v>
      </c>
      <c r="Y73" s="83" t="e">
        <f t="shared" si="14"/>
        <v>#DIV/0!</v>
      </c>
    </row>
    <row r="74" spans="1:25" ht="40" x14ac:dyDescent="0.35">
      <c r="A74" s="54" t="s">
        <v>68</v>
      </c>
      <c r="B74" s="56"/>
      <c r="C74" s="46">
        <v>0.82</v>
      </c>
      <c r="D74" s="46">
        <v>0</v>
      </c>
      <c r="E74" s="46">
        <v>1.41</v>
      </c>
      <c r="F74" s="47" t="e">
        <f t="shared" si="0"/>
        <v>#DIV/0!</v>
      </c>
      <c r="G74" s="47" t="e">
        <f t="shared" si="1"/>
        <v>#DIV/0!</v>
      </c>
      <c r="H74" s="47" t="e">
        <f t="shared" si="2"/>
        <v>#DIV/0!</v>
      </c>
      <c r="I74" s="48"/>
      <c r="J74" s="48"/>
      <c r="K74" s="48"/>
      <c r="L74" s="48"/>
      <c r="M74" s="49" t="e">
        <f t="shared" si="7"/>
        <v>#DIV/0!</v>
      </c>
      <c r="N74" s="49">
        <f t="shared" si="3"/>
        <v>7055.8262290472057</v>
      </c>
      <c r="O74" s="49" t="e">
        <f t="shared" si="8"/>
        <v>#DIV/0!</v>
      </c>
      <c r="P74" s="49" t="e">
        <f t="shared" si="9"/>
        <v>#DIV/0!</v>
      </c>
      <c r="Q74" s="49" t="e">
        <f t="shared" si="10"/>
        <v>#DIV/0!</v>
      </c>
      <c r="R74" s="49" t="e">
        <f t="shared" si="11"/>
        <v>#DIV/0!</v>
      </c>
      <c r="S74" s="49">
        <f t="shared" si="4"/>
        <v>3255.3527279774739</v>
      </c>
      <c r="T74" s="49">
        <f t="shared" si="5"/>
        <v>0</v>
      </c>
      <c r="U74" s="49">
        <f t="shared" si="6"/>
        <v>3800.4735010697318</v>
      </c>
      <c r="V74" s="88" t="e">
        <f t="shared" si="12"/>
        <v>#DIV/0!</v>
      </c>
      <c r="W74" s="91"/>
      <c r="X74" s="83">
        <f t="shared" si="13"/>
        <v>0</v>
      </c>
      <c r="Y74" s="83" t="e">
        <f t="shared" si="14"/>
        <v>#DIV/0!</v>
      </c>
    </row>
    <row r="75" spans="1:25" ht="40" x14ac:dyDescent="0.35">
      <c r="A75" s="54" t="s">
        <v>69</v>
      </c>
      <c r="B75" s="56"/>
      <c r="C75" s="46">
        <v>0.94</v>
      </c>
      <c r="D75" s="46">
        <v>0</v>
      </c>
      <c r="E75" s="46">
        <v>0.26</v>
      </c>
      <c r="F75" s="47" t="e">
        <f t="shared" si="0"/>
        <v>#DIV/0!</v>
      </c>
      <c r="G75" s="47" t="e">
        <f t="shared" si="1"/>
        <v>#DIV/0!</v>
      </c>
      <c r="H75" s="47" t="e">
        <f t="shared" si="2"/>
        <v>#DIV/0!</v>
      </c>
      <c r="I75" s="48"/>
      <c r="J75" s="48"/>
      <c r="K75" s="48"/>
      <c r="L75" s="48"/>
      <c r="M75" s="49" t="e">
        <f t="shared" si="7"/>
        <v>#DIV/0!</v>
      </c>
      <c r="N75" s="49">
        <f t="shared" si="3"/>
        <v>4432.5423422326676</v>
      </c>
      <c r="O75" s="49" t="e">
        <f t="shared" si="8"/>
        <v>#DIV/0!</v>
      </c>
      <c r="P75" s="49" t="e">
        <f t="shared" si="9"/>
        <v>#DIV/0!</v>
      </c>
      <c r="Q75" s="49" t="e">
        <f t="shared" si="10"/>
        <v>#DIV/0!</v>
      </c>
      <c r="R75" s="49" t="e">
        <f t="shared" si="11"/>
        <v>#DIV/0!</v>
      </c>
      <c r="S75" s="49">
        <f t="shared" si="4"/>
        <v>3731.7458101205189</v>
      </c>
      <c r="T75" s="49">
        <f t="shared" si="5"/>
        <v>0</v>
      </c>
      <c r="U75" s="49">
        <f t="shared" si="6"/>
        <v>700.79653211214918</v>
      </c>
      <c r="V75" s="88" t="e">
        <f t="shared" si="12"/>
        <v>#DIV/0!</v>
      </c>
      <c r="W75" s="91"/>
      <c r="X75" s="83">
        <f t="shared" si="13"/>
        <v>0</v>
      </c>
      <c r="Y75" s="83" t="e">
        <f t="shared" si="14"/>
        <v>#DIV/0!</v>
      </c>
    </row>
    <row r="76" spans="1:25" ht="30" x14ac:dyDescent="0.35">
      <c r="A76" s="54" t="s">
        <v>70</v>
      </c>
      <c r="B76" s="56"/>
      <c r="C76" s="46">
        <v>1.19</v>
      </c>
      <c r="D76" s="46">
        <v>0</v>
      </c>
      <c r="E76" s="46">
        <v>0.52</v>
      </c>
      <c r="F76" s="47" t="e">
        <f t="shared" si="0"/>
        <v>#DIV/0!</v>
      </c>
      <c r="G76" s="47" t="e">
        <f t="shared" si="1"/>
        <v>#DIV/0!</v>
      </c>
      <c r="H76" s="47" t="e">
        <f t="shared" si="2"/>
        <v>#DIV/0!</v>
      </c>
      <c r="I76" s="48"/>
      <c r="J76" s="48"/>
      <c r="K76" s="48"/>
      <c r="L76" s="48"/>
      <c r="M76" s="49" t="e">
        <f t="shared" si="7"/>
        <v>#DIV/0!</v>
      </c>
      <c r="N76" s="49">
        <f t="shared" si="3"/>
        <v>6125.8244621428275</v>
      </c>
      <c r="O76" s="49" t="e">
        <f t="shared" si="8"/>
        <v>#DIV/0!</v>
      </c>
      <c r="P76" s="49" t="e">
        <f t="shared" si="9"/>
        <v>#DIV/0!</v>
      </c>
      <c r="Q76" s="49" t="e">
        <f t="shared" si="10"/>
        <v>#DIV/0!</v>
      </c>
      <c r="R76" s="49" t="e">
        <f t="shared" si="11"/>
        <v>#DIV/0!</v>
      </c>
      <c r="S76" s="49">
        <f t="shared" si="4"/>
        <v>4724.2313979185292</v>
      </c>
      <c r="T76" s="49">
        <f t="shared" si="5"/>
        <v>0</v>
      </c>
      <c r="U76" s="49">
        <f t="shared" si="6"/>
        <v>1401.5930642242984</v>
      </c>
      <c r="V76" s="88" t="e">
        <f t="shared" si="12"/>
        <v>#DIV/0!</v>
      </c>
      <c r="W76" s="91"/>
      <c r="X76" s="83">
        <f t="shared" si="13"/>
        <v>0</v>
      </c>
      <c r="Y76" s="83" t="e">
        <f t="shared" si="14"/>
        <v>#DIV/0!</v>
      </c>
    </row>
    <row r="77" spans="1:25" ht="40" x14ac:dyDescent="0.35">
      <c r="A77" s="54" t="s">
        <v>71</v>
      </c>
      <c r="B77" s="55"/>
      <c r="C77" s="46">
        <v>1.24</v>
      </c>
      <c r="D77" s="46">
        <v>0</v>
      </c>
      <c r="E77" s="46">
        <v>0.41</v>
      </c>
      <c r="F77" s="47" t="e">
        <f t="shared" si="0"/>
        <v>#DIV/0!</v>
      </c>
      <c r="G77" s="47" t="e">
        <f t="shared" si="1"/>
        <v>#DIV/0!</v>
      </c>
      <c r="H77" s="47" t="e">
        <f t="shared" si="2"/>
        <v>#DIV/0!</v>
      </c>
      <c r="I77" s="48"/>
      <c r="J77" s="48"/>
      <c r="K77" s="48"/>
      <c r="L77" s="48"/>
      <c r="M77" s="49" t="e">
        <f t="shared" si="7"/>
        <v>#DIV/0!</v>
      </c>
      <c r="N77" s="49">
        <f t="shared" si="3"/>
        <v>6027.8307391934441</v>
      </c>
      <c r="O77" s="49" t="e">
        <f t="shared" si="8"/>
        <v>#DIV/0!</v>
      </c>
      <c r="P77" s="49" t="e">
        <f t="shared" si="9"/>
        <v>#DIV/0!</v>
      </c>
      <c r="Q77" s="49" t="e">
        <f t="shared" si="10"/>
        <v>#DIV/0!</v>
      </c>
      <c r="R77" s="49" t="e">
        <f t="shared" si="11"/>
        <v>#DIV/0!</v>
      </c>
      <c r="S77" s="49">
        <f t="shared" si="4"/>
        <v>4922.7285154781321</v>
      </c>
      <c r="T77" s="49">
        <f t="shared" si="5"/>
        <v>0</v>
      </c>
      <c r="U77" s="49">
        <f t="shared" si="6"/>
        <v>1105.102223715312</v>
      </c>
      <c r="V77" s="88" t="e">
        <f t="shared" si="12"/>
        <v>#DIV/0!</v>
      </c>
      <c r="W77" s="91"/>
      <c r="X77" s="83">
        <f t="shared" si="13"/>
        <v>0</v>
      </c>
      <c r="Y77" s="83" t="e">
        <f t="shared" si="14"/>
        <v>#DIV/0!</v>
      </c>
    </row>
    <row r="78" spans="1:25" s="84" customFormat="1" ht="30" x14ac:dyDescent="0.35">
      <c r="A78" s="54" t="s">
        <v>114</v>
      </c>
      <c r="B78" s="55"/>
      <c r="C78" s="46">
        <v>0.82</v>
      </c>
      <c r="D78" s="46">
        <v>0</v>
      </c>
      <c r="E78" s="46">
        <v>1.27</v>
      </c>
      <c r="F78" s="47" t="e">
        <f t="shared" si="0"/>
        <v>#DIV/0!</v>
      </c>
      <c r="G78" s="47" t="e">
        <f t="shared" si="1"/>
        <v>#DIV/0!</v>
      </c>
      <c r="H78" s="47" t="e">
        <f t="shared" si="2"/>
        <v>#DIV/0!</v>
      </c>
      <c r="I78" s="48"/>
      <c r="J78" s="48"/>
      <c r="K78" s="48"/>
      <c r="L78" s="48"/>
      <c r="M78" s="49" t="e">
        <f t="shared" si="7"/>
        <v>#DIV/0!</v>
      </c>
      <c r="N78" s="49">
        <f t="shared" si="3"/>
        <v>6678.4742502175868</v>
      </c>
      <c r="O78" s="49" t="e">
        <f t="shared" si="8"/>
        <v>#DIV/0!</v>
      </c>
      <c r="P78" s="49" t="e">
        <f t="shared" si="9"/>
        <v>#DIV/0!</v>
      </c>
      <c r="Q78" s="49" t="e">
        <f t="shared" si="10"/>
        <v>#DIV/0!</v>
      </c>
      <c r="R78" s="49" t="e">
        <f t="shared" si="11"/>
        <v>#DIV/0!</v>
      </c>
      <c r="S78" s="49">
        <f t="shared" si="4"/>
        <v>3255.3527279774739</v>
      </c>
      <c r="T78" s="49">
        <f t="shared" si="5"/>
        <v>0</v>
      </c>
      <c r="U78" s="49">
        <f t="shared" si="6"/>
        <v>3423.1215222401133</v>
      </c>
      <c r="V78" s="88" t="e">
        <f t="shared" si="12"/>
        <v>#DIV/0!</v>
      </c>
      <c r="W78" s="91"/>
      <c r="X78" s="83">
        <f t="shared" si="13"/>
        <v>0</v>
      </c>
      <c r="Y78" s="83" t="e">
        <f t="shared" si="14"/>
        <v>#DIV/0!</v>
      </c>
    </row>
    <row r="79" spans="1:25" s="84" customFormat="1" ht="20" x14ac:dyDescent="0.35">
      <c r="A79" s="54" t="s">
        <v>115</v>
      </c>
      <c r="B79" s="55"/>
      <c r="C79" s="46">
        <v>0.35</v>
      </c>
      <c r="D79" s="46">
        <v>0</v>
      </c>
      <c r="E79" s="46">
        <v>1.39</v>
      </c>
      <c r="F79" s="47" t="e">
        <f t="shared" si="0"/>
        <v>#DIV/0!</v>
      </c>
      <c r="G79" s="47" t="e">
        <f t="shared" si="1"/>
        <v>#DIV/0!</v>
      </c>
      <c r="H79" s="47" t="e">
        <f t="shared" si="2"/>
        <v>#DIV/0!</v>
      </c>
      <c r="I79" s="48"/>
      <c r="J79" s="48"/>
      <c r="K79" s="48"/>
      <c r="L79" s="48"/>
      <c r="M79" s="49" t="e">
        <f t="shared" si="7"/>
        <v>#DIV/0!</v>
      </c>
      <c r="N79" s="49">
        <f t="shared" si="3"/>
        <v>5136.0458984398574</v>
      </c>
      <c r="O79" s="49" t="e">
        <f t="shared" si="8"/>
        <v>#DIV/0!</v>
      </c>
      <c r="P79" s="49" t="e">
        <f t="shared" si="9"/>
        <v>#DIV/0!</v>
      </c>
      <c r="Q79" s="49" t="e">
        <f t="shared" si="10"/>
        <v>#DIV/0!</v>
      </c>
      <c r="R79" s="49" t="e">
        <f t="shared" si="11"/>
        <v>#DIV/0!</v>
      </c>
      <c r="S79" s="49">
        <f t="shared" si="4"/>
        <v>1389.4798229172145</v>
      </c>
      <c r="T79" s="49">
        <f t="shared" si="5"/>
        <v>0</v>
      </c>
      <c r="U79" s="49">
        <f t="shared" si="6"/>
        <v>3746.5660755226431</v>
      </c>
      <c r="V79" s="88" t="e">
        <f t="shared" si="12"/>
        <v>#DIV/0!</v>
      </c>
      <c r="W79" s="91"/>
      <c r="X79" s="83">
        <f t="shared" si="13"/>
        <v>0</v>
      </c>
      <c r="Y79" s="83" t="e">
        <f t="shared" si="14"/>
        <v>#DIV/0!</v>
      </c>
    </row>
    <row r="80" spans="1:25" x14ac:dyDescent="0.35">
      <c r="A80" s="54" t="s">
        <v>72</v>
      </c>
      <c r="B80" s="56"/>
      <c r="C80" s="46">
        <v>0.55000000000000004</v>
      </c>
      <c r="D80" s="46">
        <v>0</v>
      </c>
      <c r="E80" s="46">
        <v>0</v>
      </c>
      <c r="F80" s="47" t="e">
        <f t="shared" si="0"/>
        <v>#DIV/0!</v>
      </c>
      <c r="G80" s="47" t="e">
        <f t="shared" si="1"/>
        <v>#DIV/0!</v>
      </c>
      <c r="H80" s="47" t="e">
        <f t="shared" si="2"/>
        <v>#DIV/0!</v>
      </c>
      <c r="I80" s="48"/>
      <c r="J80" s="48"/>
      <c r="K80" s="48"/>
      <c r="L80" s="48"/>
      <c r="M80" s="49" t="e">
        <f t="shared" si="7"/>
        <v>#DIV/0!</v>
      </c>
      <c r="N80" s="49">
        <f t="shared" si="3"/>
        <v>2183.4682931556231</v>
      </c>
      <c r="O80" s="49" t="e">
        <f t="shared" si="8"/>
        <v>#DIV/0!</v>
      </c>
      <c r="P80" s="49" t="e">
        <f t="shared" si="9"/>
        <v>#DIV/0!</v>
      </c>
      <c r="Q80" s="49" t="e">
        <f t="shared" si="10"/>
        <v>#DIV/0!</v>
      </c>
      <c r="R80" s="49" t="e">
        <f t="shared" si="11"/>
        <v>#DIV/0!</v>
      </c>
      <c r="S80" s="49">
        <f t="shared" si="4"/>
        <v>2183.4682931556231</v>
      </c>
      <c r="T80" s="49">
        <f t="shared" si="5"/>
        <v>0</v>
      </c>
      <c r="U80" s="49">
        <f t="shared" si="6"/>
        <v>0</v>
      </c>
      <c r="V80" s="88" t="e">
        <f t="shared" si="12"/>
        <v>#DIV/0!</v>
      </c>
      <c r="W80" s="91"/>
      <c r="X80" s="83">
        <f t="shared" si="13"/>
        <v>0</v>
      </c>
      <c r="Y80" s="83" t="e">
        <f t="shared" si="14"/>
        <v>#DIV/0!</v>
      </c>
    </row>
    <row r="81" spans="1:25" x14ac:dyDescent="0.35">
      <c r="A81" s="54" t="s">
        <v>73</v>
      </c>
      <c r="B81" s="60"/>
      <c r="C81" s="46">
        <v>1.36</v>
      </c>
      <c r="D81" s="46">
        <v>0</v>
      </c>
      <c r="E81" s="46">
        <v>0</v>
      </c>
      <c r="F81" s="47" t="e">
        <f>I81/L81</f>
        <v>#DIV/0!</v>
      </c>
      <c r="G81" s="47" t="e">
        <f>J81/L81</f>
        <v>#DIV/0!</v>
      </c>
      <c r="H81" s="47" t="e">
        <f>K81/L81</f>
        <v>#DIV/0!</v>
      </c>
      <c r="I81" s="48"/>
      <c r="J81" s="48"/>
      <c r="K81" s="48"/>
      <c r="L81" s="48"/>
      <c r="M81" s="49" t="e">
        <f t="shared" si="7"/>
        <v>#DIV/0!</v>
      </c>
      <c r="N81" s="49">
        <f t="shared" si="3"/>
        <v>5399.121597621177</v>
      </c>
      <c r="O81" s="49" t="e">
        <f t="shared" si="8"/>
        <v>#DIV/0!</v>
      </c>
      <c r="P81" s="49" t="e">
        <f t="shared" si="9"/>
        <v>#DIV/0!</v>
      </c>
      <c r="Q81" s="49" t="e">
        <f t="shared" si="10"/>
        <v>#DIV/0!</v>
      </c>
      <c r="R81" s="49" t="e">
        <f t="shared" si="11"/>
        <v>#DIV/0!</v>
      </c>
      <c r="S81" s="49">
        <f t="shared" si="4"/>
        <v>5399.121597621177</v>
      </c>
      <c r="T81" s="49">
        <f t="shared" si="5"/>
        <v>0</v>
      </c>
      <c r="U81" s="49">
        <f t="shared" si="6"/>
        <v>0</v>
      </c>
      <c r="V81" s="88" t="e">
        <f t="shared" si="12"/>
        <v>#DIV/0!</v>
      </c>
      <c r="W81" s="91"/>
      <c r="X81" s="83">
        <f t="shared" si="13"/>
        <v>0</v>
      </c>
      <c r="Y81" s="83" t="e">
        <f t="shared" si="14"/>
        <v>#DIV/0!</v>
      </c>
    </row>
    <row r="82" spans="1:25" ht="20" x14ac:dyDescent="0.35">
      <c r="A82" s="61" t="s">
        <v>74</v>
      </c>
      <c r="B82" s="60"/>
      <c r="C82" s="46">
        <v>0.14000000000000001</v>
      </c>
      <c r="D82" s="46">
        <v>0</v>
      </c>
      <c r="E82" s="46">
        <v>0</v>
      </c>
      <c r="F82" s="47" t="e">
        <f>I82/L82</f>
        <v>#DIV/0!</v>
      </c>
      <c r="G82" s="47" t="e">
        <f>J82/L82</f>
        <v>#DIV/0!</v>
      </c>
      <c r="H82" s="47" t="e">
        <f>K82/L82</f>
        <v>#DIV/0!</v>
      </c>
      <c r="I82" s="48"/>
      <c r="J82" s="48"/>
      <c r="K82" s="48"/>
      <c r="L82" s="48"/>
      <c r="M82" s="49" t="e">
        <f t="shared" si="7"/>
        <v>#DIV/0!</v>
      </c>
      <c r="N82" s="49">
        <f t="shared" si="3"/>
        <v>555.79192916688589</v>
      </c>
      <c r="O82" s="49" t="e">
        <f t="shared" si="8"/>
        <v>#DIV/0!</v>
      </c>
      <c r="P82" s="49" t="e">
        <f t="shared" si="9"/>
        <v>#DIV/0!</v>
      </c>
      <c r="Q82" s="49" t="e">
        <f t="shared" si="10"/>
        <v>#DIV/0!</v>
      </c>
      <c r="R82" s="49" t="e">
        <f t="shared" si="11"/>
        <v>#DIV/0!</v>
      </c>
      <c r="S82" s="49">
        <f t="shared" si="4"/>
        <v>555.79192916688589</v>
      </c>
      <c r="T82" s="49">
        <f t="shared" si="5"/>
        <v>0</v>
      </c>
      <c r="U82" s="49">
        <f t="shared" si="6"/>
        <v>0</v>
      </c>
      <c r="V82" s="88" t="e">
        <f t="shared" si="12"/>
        <v>#DIV/0!</v>
      </c>
      <c r="W82" s="91"/>
      <c r="X82" s="83">
        <f t="shared" si="13"/>
        <v>0</v>
      </c>
      <c r="Y82" s="83" t="e">
        <f t="shared" si="14"/>
        <v>#DIV/0!</v>
      </c>
    </row>
    <row r="83" spans="1:25" x14ac:dyDescent="0.35">
      <c r="A83" s="54" t="s">
        <v>75</v>
      </c>
      <c r="B83" s="56"/>
      <c r="C83" s="46">
        <v>1.36</v>
      </c>
      <c r="D83" s="46">
        <v>0</v>
      </c>
      <c r="E83" s="46">
        <v>0</v>
      </c>
      <c r="F83" s="47" t="e">
        <f>I83/L83</f>
        <v>#DIV/0!</v>
      </c>
      <c r="G83" s="47" t="e">
        <f>J83/L83</f>
        <v>#DIV/0!</v>
      </c>
      <c r="H83" s="47" t="e">
        <f>K83/L83</f>
        <v>#DIV/0!</v>
      </c>
      <c r="I83" s="48"/>
      <c r="J83" s="48"/>
      <c r="K83" s="48"/>
      <c r="L83" s="48"/>
      <c r="M83" s="49" t="e">
        <f t="shared" si="7"/>
        <v>#DIV/0!</v>
      </c>
      <c r="N83" s="49">
        <f t="shared" si="3"/>
        <v>5399.121597621177</v>
      </c>
      <c r="O83" s="49" t="e">
        <f t="shared" si="8"/>
        <v>#DIV/0!</v>
      </c>
      <c r="P83" s="49" t="e">
        <f t="shared" si="9"/>
        <v>#DIV/0!</v>
      </c>
      <c r="Q83" s="49" t="e">
        <f t="shared" si="10"/>
        <v>#DIV/0!</v>
      </c>
      <c r="R83" s="49" t="e">
        <f t="shared" si="11"/>
        <v>#DIV/0!</v>
      </c>
      <c r="S83" s="49">
        <f t="shared" si="4"/>
        <v>5399.121597621177</v>
      </c>
      <c r="T83" s="49">
        <f t="shared" si="5"/>
        <v>0</v>
      </c>
      <c r="U83" s="49">
        <f t="shared" si="6"/>
        <v>0</v>
      </c>
      <c r="V83" s="88" t="e">
        <f t="shared" si="12"/>
        <v>#DIV/0!</v>
      </c>
      <c r="W83" s="91"/>
      <c r="X83" s="83">
        <f t="shared" si="13"/>
        <v>0</v>
      </c>
      <c r="Y83" s="83" t="e">
        <f t="shared" si="14"/>
        <v>#DIV/0!</v>
      </c>
    </row>
    <row r="84" spans="1:25" x14ac:dyDescent="0.35">
      <c r="A84" s="54" t="s">
        <v>76</v>
      </c>
      <c r="B84" s="55"/>
      <c r="C84" s="46">
        <v>1.5</v>
      </c>
      <c r="D84" s="46">
        <v>0</v>
      </c>
      <c r="E84" s="46">
        <v>0.08</v>
      </c>
      <c r="F84" s="47" t="e">
        <f>I84/L84</f>
        <v>#DIV/0!</v>
      </c>
      <c r="G84" s="47" t="e">
        <f>J84/L84</f>
        <v>#DIV/0!</v>
      </c>
      <c r="H84" s="47" t="e">
        <f>K84/L84</f>
        <v>#DIV/0!</v>
      </c>
      <c r="I84" s="48"/>
      <c r="J84" s="48"/>
      <c r="K84" s="48"/>
      <c r="L84" s="48"/>
      <c r="M84" s="49" t="e">
        <f t="shared" si="7"/>
        <v>#DIV/0!</v>
      </c>
      <c r="N84" s="49">
        <f t="shared" si="3"/>
        <v>6170.5432289764167</v>
      </c>
      <c r="O84" s="49" t="e">
        <f t="shared" si="8"/>
        <v>#DIV/0!</v>
      </c>
      <c r="P84" s="49" t="e">
        <f t="shared" si="9"/>
        <v>#DIV/0!</v>
      </c>
      <c r="Q84" s="49" t="e">
        <f t="shared" si="10"/>
        <v>#DIV/0!</v>
      </c>
      <c r="R84" s="49" t="e">
        <f t="shared" si="11"/>
        <v>#DIV/0!</v>
      </c>
      <c r="S84" s="49">
        <f t="shared" si="4"/>
        <v>5954.9135267880629</v>
      </c>
      <c r="T84" s="49">
        <f t="shared" si="5"/>
        <v>0</v>
      </c>
      <c r="U84" s="49">
        <f t="shared" si="6"/>
        <v>215.62970218835358</v>
      </c>
      <c r="V84" s="88" t="e">
        <f t="shared" si="12"/>
        <v>#DIV/0!</v>
      </c>
      <c r="W84" s="91"/>
      <c r="X84" s="83">
        <f t="shared" si="13"/>
        <v>0</v>
      </c>
      <c r="Y84" s="83" t="e">
        <f t="shared" si="14"/>
        <v>#DIV/0!</v>
      </c>
    </row>
    <row r="85" spans="1:25" x14ac:dyDescent="0.35">
      <c r="A85" s="62" t="s">
        <v>116</v>
      </c>
      <c r="B85" s="56"/>
      <c r="C85" s="46">
        <v>1.45</v>
      </c>
      <c r="D85" s="46">
        <v>0</v>
      </c>
      <c r="E85" s="46">
        <v>0.02</v>
      </c>
      <c r="F85" s="47" t="e">
        <f t="shared" ref="F85:F119" si="15">I85/L85</f>
        <v>#DIV/0!</v>
      </c>
      <c r="G85" s="47" t="e">
        <f t="shared" ref="G85:G119" si="16">J85/L85</f>
        <v>#DIV/0!</v>
      </c>
      <c r="H85" s="47" t="e">
        <f t="shared" ref="H85:H119" si="17">K85/L85</f>
        <v>#DIV/0!</v>
      </c>
      <c r="I85" s="48"/>
      <c r="J85" s="48"/>
      <c r="K85" s="48"/>
      <c r="L85" s="48"/>
      <c r="M85" s="49" t="e">
        <f t="shared" si="7"/>
        <v>#DIV/0!</v>
      </c>
      <c r="N85" s="49">
        <f t="shared" si="3"/>
        <v>5810.3238347755487</v>
      </c>
      <c r="O85" s="49" t="e">
        <f t="shared" si="8"/>
        <v>#DIV/0!</v>
      </c>
      <c r="P85" s="49" t="e">
        <f t="shared" si="9"/>
        <v>#DIV/0!</v>
      </c>
      <c r="Q85" s="49" t="e">
        <f t="shared" si="10"/>
        <v>#DIV/0!</v>
      </c>
      <c r="R85" s="49" t="e">
        <f t="shared" si="11"/>
        <v>#DIV/0!</v>
      </c>
      <c r="S85" s="49">
        <f t="shared" si="4"/>
        <v>5756.41640922846</v>
      </c>
      <c r="T85" s="49">
        <f t="shared" si="5"/>
        <v>0</v>
      </c>
      <c r="U85" s="49">
        <f t="shared" si="6"/>
        <v>53.907425547088394</v>
      </c>
      <c r="V85" s="88" t="e">
        <f t="shared" si="12"/>
        <v>#DIV/0!</v>
      </c>
      <c r="W85" s="91"/>
      <c r="X85" s="83">
        <f t="shared" si="13"/>
        <v>0</v>
      </c>
      <c r="Y85" s="83" t="e">
        <f t="shared" si="14"/>
        <v>#DIV/0!</v>
      </c>
    </row>
    <row r="86" spans="1:25" x14ac:dyDescent="0.35">
      <c r="A86" s="62" t="s">
        <v>117</v>
      </c>
      <c r="B86" s="56"/>
      <c r="C86" s="46">
        <v>1.45</v>
      </c>
      <c r="D86" s="46">
        <v>0</v>
      </c>
      <c r="E86" s="46">
        <v>0.02</v>
      </c>
      <c r="F86" s="47" t="e">
        <f t="shared" si="15"/>
        <v>#DIV/0!</v>
      </c>
      <c r="G86" s="47" t="e">
        <f t="shared" si="16"/>
        <v>#DIV/0!</v>
      </c>
      <c r="H86" s="47" t="e">
        <f t="shared" si="17"/>
        <v>#DIV/0!</v>
      </c>
      <c r="I86" s="48"/>
      <c r="J86" s="48"/>
      <c r="K86" s="48"/>
      <c r="L86" s="48"/>
      <c r="M86" s="49" t="e">
        <f t="shared" si="7"/>
        <v>#DIV/0!</v>
      </c>
      <c r="N86" s="49">
        <f t="shared" si="3"/>
        <v>5810.3238347755487</v>
      </c>
      <c r="O86" s="49" t="e">
        <f t="shared" si="8"/>
        <v>#DIV/0!</v>
      </c>
      <c r="P86" s="49" t="e">
        <f t="shared" si="9"/>
        <v>#DIV/0!</v>
      </c>
      <c r="Q86" s="49" t="e">
        <f t="shared" si="10"/>
        <v>#DIV/0!</v>
      </c>
      <c r="R86" s="49" t="e">
        <f t="shared" si="11"/>
        <v>#DIV/0!</v>
      </c>
      <c r="S86" s="49">
        <f t="shared" si="4"/>
        <v>5756.41640922846</v>
      </c>
      <c r="T86" s="49">
        <f t="shared" si="5"/>
        <v>0</v>
      </c>
      <c r="U86" s="49">
        <f t="shared" si="6"/>
        <v>53.907425547088394</v>
      </c>
      <c r="V86" s="88" t="e">
        <f t="shared" si="12"/>
        <v>#DIV/0!</v>
      </c>
      <c r="W86" s="91"/>
      <c r="X86" s="83">
        <f t="shared" si="13"/>
        <v>0</v>
      </c>
      <c r="Y86" s="83" t="e">
        <f t="shared" si="14"/>
        <v>#DIV/0!</v>
      </c>
    </row>
    <row r="87" spans="1:25" s="84" customFormat="1" ht="20" x14ac:dyDescent="0.35">
      <c r="A87" s="62" t="s">
        <v>77</v>
      </c>
      <c r="B87" s="56"/>
      <c r="C87" s="46">
        <v>1.45</v>
      </c>
      <c r="D87" s="46">
        <v>0</v>
      </c>
      <c r="E87" s="46">
        <v>0.02</v>
      </c>
      <c r="F87" s="47" t="e">
        <f t="shared" si="15"/>
        <v>#DIV/0!</v>
      </c>
      <c r="G87" s="47" t="e">
        <f t="shared" si="16"/>
        <v>#DIV/0!</v>
      </c>
      <c r="H87" s="47" t="e">
        <f t="shared" si="17"/>
        <v>#DIV/0!</v>
      </c>
      <c r="I87" s="48"/>
      <c r="J87" s="48"/>
      <c r="K87" s="48"/>
      <c r="L87" s="48"/>
      <c r="M87" s="49" t="e">
        <f t="shared" si="7"/>
        <v>#DIV/0!</v>
      </c>
      <c r="N87" s="49">
        <f t="shared" si="3"/>
        <v>5810.3238347755487</v>
      </c>
      <c r="O87" s="49" t="e">
        <f t="shared" si="8"/>
        <v>#DIV/0!</v>
      </c>
      <c r="P87" s="49" t="e">
        <f t="shared" si="9"/>
        <v>#DIV/0!</v>
      </c>
      <c r="Q87" s="49" t="e">
        <f t="shared" si="10"/>
        <v>#DIV/0!</v>
      </c>
      <c r="R87" s="49" t="e">
        <f t="shared" si="11"/>
        <v>#DIV/0!</v>
      </c>
      <c r="S87" s="49">
        <f t="shared" si="4"/>
        <v>5756.41640922846</v>
      </c>
      <c r="T87" s="49">
        <f t="shared" si="5"/>
        <v>0</v>
      </c>
      <c r="U87" s="49">
        <f t="shared" si="6"/>
        <v>53.907425547088394</v>
      </c>
      <c r="V87" s="88" t="e">
        <f t="shared" si="12"/>
        <v>#DIV/0!</v>
      </c>
      <c r="W87" s="91"/>
      <c r="X87" s="83">
        <f t="shared" si="13"/>
        <v>0</v>
      </c>
      <c r="Y87" s="83" t="e">
        <f t="shared" si="14"/>
        <v>#DIV/0!</v>
      </c>
    </row>
    <row r="88" spans="1:25" s="84" customFormat="1" x14ac:dyDescent="0.35">
      <c r="A88" s="62" t="s">
        <v>118</v>
      </c>
      <c r="B88" s="56"/>
      <c r="C88" s="46">
        <v>1.45</v>
      </c>
      <c r="D88" s="46">
        <v>0</v>
      </c>
      <c r="E88" s="46">
        <v>0.02</v>
      </c>
      <c r="F88" s="47" t="e">
        <f t="shared" si="15"/>
        <v>#DIV/0!</v>
      </c>
      <c r="G88" s="47" t="e">
        <f t="shared" si="16"/>
        <v>#DIV/0!</v>
      </c>
      <c r="H88" s="47" t="e">
        <f t="shared" si="17"/>
        <v>#DIV/0!</v>
      </c>
      <c r="I88" s="48"/>
      <c r="J88" s="48"/>
      <c r="K88" s="48"/>
      <c r="L88" s="48"/>
      <c r="M88" s="49" t="e">
        <f t="shared" si="7"/>
        <v>#DIV/0!</v>
      </c>
      <c r="N88" s="49">
        <f t="shared" si="3"/>
        <v>5810.3238347755487</v>
      </c>
      <c r="O88" s="49" t="e">
        <f t="shared" si="8"/>
        <v>#DIV/0!</v>
      </c>
      <c r="P88" s="49" t="e">
        <f t="shared" si="9"/>
        <v>#DIV/0!</v>
      </c>
      <c r="Q88" s="49" t="e">
        <f t="shared" si="10"/>
        <v>#DIV/0!</v>
      </c>
      <c r="R88" s="49" t="e">
        <f t="shared" si="11"/>
        <v>#DIV/0!</v>
      </c>
      <c r="S88" s="49">
        <f t="shared" si="4"/>
        <v>5756.41640922846</v>
      </c>
      <c r="T88" s="49">
        <f t="shared" si="5"/>
        <v>0</v>
      </c>
      <c r="U88" s="49">
        <f t="shared" si="6"/>
        <v>53.907425547088394</v>
      </c>
      <c r="V88" s="88" t="e">
        <f t="shared" si="12"/>
        <v>#DIV/0!</v>
      </c>
      <c r="W88" s="91"/>
      <c r="X88" s="83">
        <f t="shared" si="13"/>
        <v>0</v>
      </c>
      <c r="Y88" s="83" t="e">
        <f t="shared" si="14"/>
        <v>#DIV/0!</v>
      </c>
    </row>
    <row r="89" spans="1:25" s="84" customFormat="1" x14ac:dyDescent="0.35">
      <c r="A89" s="62" t="s">
        <v>119</v>
      </c>
      <c r="B89" s="56"/>
      <c r="C89" s="46">
        <v>1.45</v>
      </c>
      <c r="D89" s="46">
        <v>0</v>
      </c>
      <c r="E89" s="46">
        <v>0.02</v>
      </c>
      <c r="F89" s="47" t="e">
        <f t="shared" si="15"/>
        <v>#DIV/0!</v>
      </c>
      <c r="G89" s="47" t="e">
        <f t="shared" si="16"/>
        <v>#DIV/0!</v>
      </c>
      <c r="H89" s="47" t="e">
        <f t="shared" si="17"/>
        <v>#DIV/0!</v>
      </c>
      <c r="I89" s="48"/>
      <c r="J89" s="48"/>
      <c r="K89" s="48"/>
      <c r="L89" s="48"/>
      <c r="M89" s="49" t="e">
        <f t="shared" si="7"/>
        <v>#DIV/0!</v>
      </c>
      <c r="N89" s="49">
        <f t="shared" si="3"/>
        <v>5810.3238347755487</v>
      </c>
      <c r="O89" s="49" t="e">
        <f t="shared" si="8"/>
        <v>#DIV/0!</v>
      </c>
      <c r="P89" s="49" t="e">
        <f t="shared" si="9"/>
        <v>#DIV/0!</v>
      </c>
      <c r="Q89" s="49" t="e">
        <f t="shared" si="10"/>
        <v>#DIV/0!</v>
      </c>
      <c r="R89" s="49" t="e">
        <f t="shared" si="11"/>
        <v>#DIV/0!</v>
      </c>
      <c r="S89" s="49">
        <f t="shared" si="4"/>
        <v>5756.41640922846</v>
      </c>
      <c r="T89" s="49">
        <f t="shared" si="5"/>
        <v>0</v>
      </c>
      <c r="U89" s="49">
        <f t="shared" si="6"/>
        <v>53.907425547088394</v>
      </c>
      <c r="V89" s="88" t="e">
        <f t="shared" si="12"/>
        <v>#DIV/0!</v>
      </c>
      <c r="W89" s="91"/>
      <c r="X89" s="83">
        <f t="shared" si="13"/>
        <v>0</v>
      </c>
      <c r="Y89" s="83" t="e">
        <f t="shared" si="14"/>
        <v>#DIV/0!</v>
      </c>
    </row>
    <row r="90" spans="1:25" s="84" customFormat="1" ht="14.15" customHeight="1" x14ac:dyDescent="0.35">
      <c r="A90" s="62" t="s">
        <v>120</v>
      </c>
      <c r="B90" s="56"/>
      <c r="C90" s="46">
        <v>1.45</v>
      </c>
      <c r="D90" s="46">
        <v>0</v>
      </c>
      <c r="E90" s="46">
        <v>0.02</v>
      </c>
      <c r="F90" s="47" t="e">
        <f t="shared" si="15"/>
        <v>#DIV/0!</v>
      </c>
      <c r="G90" s="47" t="e">
        <f t="shared" si="16"/>
        <v>#DIV/0!</v>
      </c>
      <c r="H90" s="47" t="e">
        <f t="shared" si="17"/>
        <v>#DIV/0!</v>
      </c>
      <c r="I90" s="48"/>
      <c r="J90" s="48"/>
      <c r="K90" s="48"/>
      <c r="L90" s="48"/>
      <c r="M90" s="49" t="e">
        <f t="shared" si="7"/>
        <v>#DIV/0!</v>
      </c>
      <c r="N90" s="49">
        <f t="shared" si="3"/>
        <v>5810.3238347755487</v>
      </c>
      <c r="O90" s="49" t="e">
        <f t="shared" si="8"/>
        <v>#DIV/0!</v>
      </c>
      <c r="P90" s="49" t="e">
        <f t="shared" si="9"/>
        <v>#DIV/0!</v>
      </c>
      <c r="Q90" s="49" t="e">
        <f t="shared" si="10"/>
        <v>#DIV/0!</v>
      </c>
      <c r="R90" s="49" t="e">
        <f t="shared" si="11"/>
        <v>#DIV/0!</v>
      </c>
      <c r="S90" s="49">
        <f t="shared" si="4"/>
        <v>5756.41640922846</v>
      </c>
      <c r="T90" s="49">
        <f t="shared" si="5"/>
        <v>0</v>
      </c>
      <c r="U90" s="49">
        <f t="shared" si="6"/>
        <v>53.907425547088394</v>
      </c>
      <c r="V90" s="88" t="e">
        <f t="shared" si="12"/>
        <v>#DIV/0!</v>
      </c>
      <c r="W90" s="91"/>
      <c r="X90" s="83">
        <f t="shared" si="13"/>
        <v>0</v>
      </c>
      <c r="Y90" s="83" t="e">
        <f t="shared" si="14"/>
        <v>#DIV/0!</v>
      </c>
    </row>
    <row r="91" spans="1:25" s="84" customFormat="1" ht="20" x14ac:dyDescent="0.35">
      <c r="A91" s="62" t="s">
        <v>121</v>
      </c>
      <c r="B91" s="56"/>
      <c r="C91" s="46">
        <v>1.45</v>
      </c>
      <c r="D91" s="46">
        <v>0</v>
      </c>
      <c r="E91" s="46">
        <v>0.02</v>
      </c>
      <c r="F91" s="47" t="e">
        <f t="shared" si="15"/>
        <v>#DIV/0!</v>
      </c>
      <c r="G91" s="47" t="e">
        <f t="shared" si="16"/>
        <v>#DIV/0!</v>
      </c>
      <c r="H91" s="47" t="e">
        <f t="shared" si="17"/>
        <v>#DIV/0!</v>
      </c>
      <c r="I91" s="48"/>
      <c r="J91" s="48"/>
      <c r="K91" s="48"/>
      <c r="L91" s="48"/>
      <c r="M91" s="49" t="e">
        <f t="shared" si="7"/>
        <v>#DIV/0!</v>
      </c>
      <c r="N91" s="49">
        <f t="shared" si="3"/>
        <v>5810.3238347755487</v>
      </c>
      <c r="O91" s="49" t="e">
        <f t="shared" si="8"/>
        <v>#DIV/0!</v>
      </c>
      <c r="P91" s="49" t="e">
        <f t="shared" si="9"/>
        <v>#DIV/0!</v>
      </c>
      <c r="Q91" s="49" t="e">
        <f t="shared" si="10"/>
        <v>#DIV/0!</v>
      </c>
      <c r="R91" s="49" t="e">
        <f t="shared" si="11"/>
        <v>#DIV/0!</v>
      </c>
      <c r="S91" s="49">
        <f t="shared" si="4"/>
        <v>5756.41640922846</v>
      </c>
      <c r="T91" s="49">
        <f t="shared" si="5"/>
        <v>0</v>
      </c>
      <c r="U91" s="49">
        <f t="shared" si="6"/>
        <v>53.907425547088394</v>
      </c>
      <c r="V91" s="88" t="e">
        <f t="shared" si="12"/>
        <v>#DIV/0!</v>
      </c>
      <c r="W91" s="91"/>
      <c r="X91" s="83">
        <f t="shared" si="13"/>
        <v>0</v>
      </c>
      <c r="Y91" s="83" t="e">
        <f t="shared" si="14"/>
        <v>#DIV/0!</v>
      </c>
    </row>
    <row r="92" spans="1:25" s="84" customFormat="1" ht="14.15" customHeight="1" x14ac:dyDescent="0.35">
      <c r="A92" s="62" t="s">
        <v>122</v>
      </c>
      <c r="B92" s="56"/>
      <c r="C92" s="46">
        <v>1.45</v>
      </c>
      <c r="D92" s="46">
        <v>0</v>
      </c>
      <c r="E92" s="46">
        <v>0.02</v>
      </c>
      <c r="F92" s="47" t="e">
        <f t="shared" si="15"/>
        <v>#DIV/0!</v>
      </c>
      <c r="G92" s="47" t="e">
        <f t="shared" si="16"/>
        <v>#DIV/0!</v>
      </c>
      <c r="H92" s="47" t="e">
        <f t="shared" si="17"/>
        <v>#DIV/0!</v>
      </c>
      <c r="I92" s="48"/>
      <c r="J92" s="48"/>
      <c r="K92" s="48"/>
      <c r="L92" s="48"/>
      <c r="M92" s="49" t="e">
        <f t="shared" si="7"/>
        <v>#DIV/0!</v>
      </c>
      <c r="N92" s="49">
        <f t="shared" ref="N92:N119" si="18">S92+T92+U92</f>
        <v>5810.3238347755487</v>
      </c>
      <c r="O92" s="49" t="e">
        <f t="shared" si="8"/>
        <v>#DIV/0!</v>
      </c>
      <c r="P92" s="49" t="e">
        <f t="shared" si="9"/>
        <v>#DIV/0!</v>
      </c>
      <c r="Q92" s="49" t="e">
        <f t="shared" si="10"/>
        <v>#DIV/0!</v>
      </c>
      <c r="R92" s="49" t="e">
        <f t="shared" si="11"/>
        <v>#DIV/0!</v>
      </c>
      <c r="S92" s="49">
        <f t="shared" si="4"/>
        <v>5756.41640922846</v>
      </c>
      <c r="T92" s="49">
        <f t="shared" si="5"/>
        <v>0</v>
      </c>
      <c r="U92" s="49">
        <f t="shared" si="6"/>
        <v>53.907425547088394</v>
      </c>
      <c r="V92" s="88" t="e">
        <f t="shared" si="12"/>
        <v>#DIV/0!</v>
      </c>
      <c r="W92" s="91"/>
      <c r="X92" s="83">
        <f t="shared" si="13"/>
        <v>0</v>
      </c>
      <c r="Y92" s="83" t="e">
        <f t="shared" si="14"/>
        <v>#DIV/0!</v>
      </c>
    </row>
    <row r="93" spans="1:25" s="84" customFormat="1" x14ac:dyDescent="0.35">
      <c r="A93" s="62" t="s">
        <v>123</v>
      </c>
      <c r="B93" s="56"/>
      <c r="C93" s="46">
        <v>1.36</v>
      </c>
      <c r="D93" s="46">
        <v>0</v>
      </c>
      <c r="E93" s="46">
        <v>0.02</v>
      </c>
      <c r="F93" s="47" t="e">
        <f t="shared" si="15"/>
        <v>#DIV/0!</v>
      </c>
      <c r="G93" s="47" t="e">
        <f t="shared" si="16"/>
        <v>#DIV/0!</v>
      </c>
      <c r="H93" s="47" t="e">
        <f t="shared" si="17"/>
        <v>#DIV/0!</v>
      </c>
      <c r="I93" s="48"/>
      <c r="J93" s="48"/>
      <c r="K93" s="48"/>
      <c r="L93" s="48"/>
      <c r="M93" s="49" t="e">
        <f t="shared" ref="M93:M119" si="19">ROUND(IF(O93&lt;N93,O93,N93),0)</f>
        <v>#DIV/0!</v>
      </c>
      <c r="N93" s="49">
        <f t="shared" si="18"/>
        <v>5453.0290231682657</v>
      </c>
      <c r="O93" s="49" t="e">
        <f t="shared" ref="O93:O119" si="20">P93+Q93+R93</f>
        <v>#DIV/0!</v>
      </c>
      <c r="P93" s="49" t="e">
        <f t="shared" ref="P93:P119" si="21">IF(F93&gt;0,F93*$J$12,0)</f>
        <v>#DIV/0!</v>
      </c>
      <c r="Q93" s="49" t="e">
        <f t="shared" ref="Q93:Q119" si="22">IF(G93&gt;0,G93*$J$13,0)</f>
        <v>#DIV/0!</v>
      </c>
      <c r="R93" s="49" t="e">
        <f t="shared" ref="R93:R119" si="23">IF(H93&gt;0,H93*$J$14,0)</f>
        <v>#DIV/0!</v>
      </c>
      <c r="S93" s="49">
        <f t="shared" ref="S93:S119" si="24">IF(C93&gt;0,C93*$J$12,0)</f>
        <v>5399.121597621177</v>
      </c>
      <c r="T93" s="49">
        <f t="shared" ref="T93:T119" si="25">IF(D93&gt;0,D93*$J$13,0)</f>
        <v>0</v>
      </c>
      <c r="U93" s="49">
        <f t="shared" ref="U93:U119" si="26">IF(E93&gt;0,E93*$J$14,0)</f>
        <v>53.907425547088394</v>
      </c>
      <c r="V93" s="88" t="e">
        <f t="shared" ref="V93:V119" si="27">L93*M93</f>
        <v>#DIV/0!</v>
      </c>
      <c r="W93" s="91"/>
      <c r="X93" s="83">
        <f t="shared" ref="X93:X119" si="28" xml:space="preserve"> W93*6.9/100*0.8</f>
        <v>0</v>
      </c>
      <c r="Y93" s="83" t="e">
        <f t="shared" ref="Y93:Y119" si="29">V93+X93</f>
        <v>#DIV/0!</v>
      </c>
    </row>
    <row r="94" spans="1:25" s="84" customFormat="1" x14ac:dyDescent="0.35">
      <c r="A94" s="62" t="s">
        <v>124</v>
      </c>
      <c r="B94" s="56"/>
      <c r="C94" s="46">
        <v>1.45</v>
      </c>
      <c r="D94" s="46">
        <v>0</v>
      </c>
      <c r="E94" s="46">
        <v>0.02</v>
      </c>
      <c r="F94" s="47" t="e">
        <f t="shared" si="15"/>
        <v>#DIV/0!</v>
      </c>
      <c r="G94" s="47" t="e">
        <f t="shared" si="16"/>
        <v>#DIV/0!</v>
      </c>
      <c r="H94" s="47" t="e">
        <f t="shared" si="17"/>
        <v>#DIV/0!</v>
      </c>
      <c r="I94" s="48"/>
      <c r="J94" s="48"/>
      <c r="K94" s="48"/>
      <c r="L94" s="48"/>
      <c r="M94" s="49" t="e">
        <f t="shared" si="19"/>
        <v>#DIV/0!</v>
      </c>
      <c r="N94" s="49">
        <f t="shared" si="18"/>
        <v>5810.3238347755487</v>
      </c>
      <c r="O94" s="49" t="e">
        <f t="shared" si="20"/>
        <v>#DIV/0!</v>
      </c>
      <c r="P94" s="49" t="e">
        <f t="shared" si="21"/>
        <v>#DIV/0!</v>
      </c>
      <c r="Q94" s="49" t="e">
        <f t="shared" si="22"/>
        <v>#DIV/0!</v>
      </c>
      <c r="R94" s="49" t="e">
        <f t="shared" si="23"/>
        <v>#DIV/0!</v>
      </c>
      <c r="S94" s="49">
        <f t="shared" si="24"/>
        <v>5756.41640922846</v>
      </c>
      <c r="T94" s="49">
        <f t="shared" si="25"/>
        <v>0</v>
      </c>
      <c r="U94" s="49">
        <f t="shared" si="26"/>
        <v>53.907425547088394</v>
      </c>
      <c r="V94" s="88" t="e">
        <f t="shared" si="27"/>
        <v>#DIV/0!</v>
      </c>
      <c r="W94" s="91"/>
      <c r="X94" s="83">
        <f t="shared" si="28"/>
        <v>0</v>
      </c>
      <c r="Y94" s="83" t="e">
        <f t="shared" si="29"/>
        <v>#DIV/0!</v>
      </c>
    </row>
    <row r="95" spans="1:25" s="84" customFormat="1" x14ac:dyDescent="0.35">
      <c r="A95" s="62" t="s">
        <v>125</v>
      </c>
      <c r="B95" s="56"/>
      <c r="C95" s="46">
        <v>1.45</v>
      </c>
      <c r="D95" s="46">
        <v>0</v>
      </c>
      <c r="E95" s="46">
        <v>0.02</v>
      </c>
      <c r="F95" s="47" t="e">
        <f t="shared" si="15"/>
        <v>#DIV/0!</v>
      </c>
      <c r="G95" s="47" t="e">
        <f t="shared" si="16"/>
        <v>#DIV/0!</v>
      </c>
      <c r="H95" s="47" t="e">
        <f t="shared" si="17"/>
        <v>#DIV/0!</v>
      </c>
      <c r="I95" s="48"/>
      <c r="J95" s="48"/>
      <c r="K95" s="48"/>
      <c r="L95" s="48"/>
      <c r="M95" s="49" t="e">
        <f t="shared" si="19"/>
        <v>#DIV/0!</v>
      </c>
      <c r="N95" s="49">
        <f t="shared" si="18"/>
        <v>5810.3238347755487</v>
      </c>
      <c r="O95" s="49" t="e">
        <f t="shared" si="20"/>
        <v>#DIV/0!</v>
      </c>
      <c r="P95" s="49" t="e">
        <f t="shared" si="21"/>
        <v>#DIV/0!</v>
      </c>
      <c r="Q95" s="49" t="e">
        <f t="shared" si="22"/>
        <v>#DIV/0!</v>
      </c>
      <c r="R95" s="49" t="e">
        <f t="shared" si="23"/>
        <v>#DIV/0!</v>
      </c>
      <c r="S95" s="49">
        <f t="shared" si="24"/>
        <v>5756.41640922846</v>
      </c>
      <c r="T95" s="49">
        <f t="shared" si="25"/>
        <v>0</v>
      </c>
      <c r="U95" s="49">
        <f t="shared" si="26"/>
        <v>53.907425547088394</v>
      </c>
      <c r="V95" s="88" t="e">
        <f t="shared" si="27"/>
        <v>#DIV/0!</v>
      </c>
      <c r="W95" s="91"/>
      <c r="X95" s="83">
        <f t="shared" si="28"/>
        <v>0</v>
      </c>
      <c r="Y95" s="83" t="e">
        <f t="shared" si="29"/>
        <v>#DIV/0!</v>
      </c>
    </row>
    <row r="96" spans="1:25" s="84" customFormat="1" x14ac:dyDescent="0.35">
      <c r="A96" s="62" t="s">
        <v>126</v>
      </c>
      <c r="B96" s="56"/>
      <c r="C96" s="46">
        <v>1.45</v>
      </c>
      <c r="D96" s="46">
        <v>0</v>
      </c>
      <c r="E96" s="46">
        <v>0.02</v>
      </c>
      <c r="F96" s="47" t="e">
        <f t="shared" si="15"/>
        <v>#DIV/0!</v>
      </c>
      <c r="G96" s="47" t="e">
        <f t="shared" si="16"/>
        <v>#DIV/0!</v>
      </c>
      <c r="H96" s="47" t="e">
        <f t="shared" si="17"/>
        <v>#DIV/0!</v>
      </c>
      <c r="I96" s="48"/>
      <c r="J96" s="48"/>
      <c r="K96" s="48"/>
      <c r="L96" s="48"/>
      <c r="M96" s="49" t="e">
        <f t="shared" si="19"/>
        <v>#DIV/0!</v>
      </c>
      <c r="N96" s="49">
        <f t="shared" si="18"/>
        <v>5810.3238347755487</v>
      </c>
      <c r="O96" s="49" t="e">
        <f t="shared" si="20"/>
        <v>#DIV/0!</v>
      </c>
      <c r="P96" s="49" t="e">
        <f t="shared" si="21"/>
        <v>#DIV/0!</v>
      </c>
      <c r="Q96" s="49" t="e">
        <f t="shared" si="22"/>
        <v>#DIV/0!</v>
      </c>
      <c r="R96" s="49" t="e">
        <f t="shared" si="23"/>
        <v>#DIV/0!</v>
      </c>
      <c r="S96" s="49">
        <f t="shared" si="24"/>
        <v>5756.41640922846</v>
      </c>
      <c r="T96" s="49">
        <f t="shared" si="25"/>
        <v>0</v>
      </c>
      <c r="U96" s="49">
        <f t="shared" si="26"/>
        <v>53.907425547088394</v>
      </c>
      <c r="V96" s="88" t="e">
        <f t="shared" si="27"/>
        <v>#DIV/0!</v>
      </c>
      <c r="W96" s="91"/>
      <c r="X96" s="83">
        <f t="shared" si="28"/>
        <v>0</v>
      </c>
      <c r="Y96" s="83" t="e">
        <f t="shared" si="29"/>
        <v>#DIV/0!</v>
      </c>
    </row>
    <row r="97" spans="1:25" s="84" customFormat="1" x14ac:dyDescent="0.35">
      <c r="A97" s="62" t="s">
        <v>127</v>
      </c>
      <c r="B97" s="56"/>
      <c r="C97" s="46">
        <v>1.45</v>
      </c>
      <c r="D97" s="46">
        <v>0</v>
      </c>
      <c r="E97" s="46">
        <v>0.02</v>
      </c>
      <c r="F97" s="47" t="e">
        <f t="shared" si="15"/>
        <v>#DIV/0!</v>
      </c>
      <c r="G97" s="47" t="e">
        <f t="shared" si="16"/>
        <v>#DIV/0!</v>
      </c>
      <c r="H97" s="47" t="e">
        <f t="shared" si="17"/>
        <v>#DIV/0!</v>
      </c>
      <c r="I97" s="48"/>
      <c r="J97" s="48"/>
      <c r="K97" s="48"/>
      <c r="L97" s="48"/>
      <c r="M97" s="49" t="e">
        <f t="shared" si="19"/>
        <v>#DIV/0!</v>
      </c>
      <c r="N97" s="49">
        <f t="shared" si="18"/>
        <v>5810.3238347755487</v>
      </c>
      <c r="O97" s="49" t="e">
        <f t="shared" si="20"/>
        <v>#DIV/0!</v>
      </c>
      <c r="P97" s="49" t="e">
        <f t="shared" si="21"/>
        <v>#DIV/0!</v>
      </c>
      <c r="Q97" s="49" t="e">
        <f t="shared" si="22"/>
        <v>#DIV/0!</v>
      </c>
      <c r="R97" s="49" t="e">
        <f t="shared" si="23"/>
        <v>#DIV/0!</v>
      </c>
      <c r="S97" s="49">
        <f t="shared" si="24"/>
        <v>5756.41640922846</v>
      </c>
      <c r="T97" s="49">
        <f t="shared" si="25"/>
        <v>0</v>
      </c>
      <c r="U97" s="49">
        <f t="shared" si="26"/>
        <v>53.907425547088394</v>
      </c>
      <c r="V97" s="88" t="e">
        <f t="shared" si="27"/>
        <v>#DIV/0!</v>
      </c>
      <c r="W97" s="91"/>
      <c r="X97" s="83">
        <f t="shared" si="28"/>
        <v>0</v>
      </c>
      <c r="Y97" s="83" t="e">
        <f t="shared" si="29"/>
        <v>#DIV/0!</v>
      </c>
    </row>
    <row r="98" spans="1:25" s="84" customFormat="1" x14ac:dyDescent="0.35">
      <c r="A98" s="62" t="s">
        <v>128</v>
      </c>
      <c r="B98" s="56"/>
      <c r="C98" s="46">
        <v>1.45</v>
      </c>
      <c r="D98" s="46">
        <v>0</v>
      </c>
      <c r="E98" s="46">
        <v>0.02</v>
      </c>
      <c r="F98" s="47" t="e">
        <f t="shared" si="15"/>
        <v>#DIV/0!</v>
      </c>
      <c r="G98" s="47" t="e">
        <f t="shared" si="16"/>
        <v>#DIV/0!</v>
      </c>
      <c r="H98" s="47" t="e">
        <f t="shared" si="17"/>
        <v>#DIV/0!</v>
      </c>
      <c r="I98" s="48"/>
      <c r="J98" s="48"/>
      <c r="K98" s="48"/>
      <c r="L98" s="48"/>
      <c r="M98" s="49" t="e">
        <f t="shared" si="19"/>
        <v>#DIV/0!</v>
      </c>
      <c r="N98" s="49">
        <f t="shared" si="18"/>
        <v>5810.3238347755487</v>
      </c>
      <c r="O98" s="49" t="e">
        <f t="shared" si="20"/>
        <v>#DIV/0!</v>
      </c>
      <c r="P98" s="49" t="e">
        <f t="shared" si="21"/>
        <v>#DIV/0!</v>
      </c>
      <c r="Q98" s="49" t="e">
        <f t="shared" si="22"/>
        <v>#DIV/0!</v>
      </c>
      <c r="R98" s="49" t="e">
        <f t="shared" si="23"/>
        <v>#DIV/0!</v>
      </c>
      <c r="S98" s="49">
        <f t="shared" si="24"/>
        <v>5756.41640922846</v>
      </c>
      <c r="T98" s="49">
        <f t="shared" si="25"/>
        <v>0</v>
      </c>
      <c r="U98" s="49">
        <f t="shared" si="26"/>
        <v>53.907425547088394</v>
      </c>
      <c r="V98" s="88" t="e">
        <f t="shared" si="27"/>
        <v>#DIV/0!</v>
      </c>
      <c r="W98" s="91"/>
      <c r="X98" s="83">
        <f t="shared" si="28"/>
        <v>0</v>
      </c>
      <c r="Y98" s="83" t="e">
        <f t="shared" si="29"/>
        <v>#DIV/0!</v>
      </c>
    </row>
    <row r="99" spans="1:25" s="84" customFormat="1" ht="20" x14ac:dyDescent="0.35">
      <c r="A99" s="62" t="s">
        <v>129</v>
      </c>
      <c r="B99" s="56"/>
      <c r="C99" s="46">
        <v>1.45</v>
      </c>
      <c r="D99" s="46">
        <v>0</v>
      </c>
      <c r="E99" s="46">
        <v>0.02</v>
      </c>
      <c r="F99" s="47" t="e">
        <f t="shared" si="15"/>
        <v>#DIV/0!</v>
      </c>
      <c r="G99" s="47" t="e">
        <f t="shared" si="16"/>
        <v>#DIV/0!</v>
      </c>
      <c r="H99" s="47" t="e">
        <f t="shared" si="17"/>
        <v>#DIV/0!</v>
      </c>
      <c r="I99" s="48"/>
      <c r="J99" s="48"/>
      <c r="K99" s="48"/>
      <c r="L99" s="48"/>
      <c r="M99" s="49" t="e">
        <f t="shared" si="19"/>
        <v>#DIV/0!</v>
      </c>
      <c r="N99" s="49">
        <f t="shared" si="18"/>
        <v>5810.3238347755487</v>
      </c>
      <c r="O99" s="49" t="e">
        <f t="shared" si="20"/>
        <v>#DIV/0!</v>
      </c>
      <c r="P99" s="49" t="e">
        <f t="shared" si="21"/>
        <v>#DIV/0!</v>
      </c>
      <c r="Q99" s="49" t="e">
        <f t="shared" si="22"/>
        <v>#DIV/0!</v>
      </c>
      <c r="R99" s="49" t="e">
        <f t="shared" si="23"/>
        <v>#DIV/0!</v>
      </c>
      <c r="S99" s="49">
        <f t="shared" si="24"/>
        <v>5756.41640922846</v>
      </c>
      <c r="T99" s="49">
        <f t="shared" si="25"/>
        <v>0</v>
      </c>
      <c r="U99" s="49">
        <f t="shared" si="26"/>
        <v>53.907425547088394</v>
      </c>
      <c r="V99" s="88" t="e">
        <f t="shared" si="27"/>
        <v>#DIV/0!</v>
      </c>
      <c r="W99" s="91"/>
      <c r="X99" s="83">
        <f t="shared" si="28"/>
        <v>0</v>
      </c>
      <c r="Y99" s="83" t="e">
        <f t="shared" si="29"/>
        <v>#DIV/0!</v>
      </c>
    </row>
    <row r="100" spans="1:25" s="84" customFormat="1" x14ac:dyDescent="0.35">
      <c r="A100" s="62" t="s">
        <v>130</v>
      </c>
      <c r="B100" s="56"/>
      <c r="C100" s="46">
        <v>1.45</v>
      </c>
      <c r="D100" s="46">
        <v>0</v>
      </c>
      <c r="E100" s="46">
        <v>0.02</v>
      </c>
      <c r="F100" s="47" t="e">
        <f t="shared" si="15"/>
        <v>#DIV/0!</v>
      </c>
      <c r="G100" s="47" t="e">
        <f t="shared" si="16"/>
        <v>#DIV/0!</v>
      </c>
      <c r="H100" s="47" t="e">
        <f t="shared" si="17"/>
        <v>#DIV/0!</v>
      </c>
      <c r="I100" s="48"/>
      <c r="J100" s="48"/>
      <c r="K100" s="48"/>
      <c r="L100" s="48"/>
      <c r="M100" s="49" t="e">
        <f t="shared" si="19"/>
        <v>#DIV/0!</v>
      </c>
      <c r="N100" s="49">
        <f t="shared" si="18"/>
        <v>5810.3238347755487</v>
      </c>
      <c r="O100" s="49" t="e">
        <f t="shared" si="20"/>
        <v>#DIV/0!</v>
      </c>
      <c r="P100" s="49" t="e">
        <f t="shared" si="21"/>
        <v>#DIV/0!</v>
      </c>
      <c r="Q100" s="49" t="e">
        <f t="shared" si="22"/>
        <v>#DIV/0!</v>
      </c>
      <c r="R100" s="49" t="e">
        <f t="shared" si="23"/>
        <v>#DIV/0!</v>
      </c>
      <c r="S100" s="49">
        <f t="shared" si="24"/>
        <v>5756.41640922846</v>
      </c>
      <c r="T100" s="49">
        <f t="shared" si="25"/>
        <v>0</v>
      </c>
      <c r="U100" s="49">
        <f t="shared" si="26"/>
        <v>53.907425547088394</v>
      </c>
      <c r="V100" s="88" t="e">
        <f t="shared" si="27"/>
        <v>#DIV/0!</v>
      </c>
      <c r="W100" s="91"/>
      <c r="X100" s="83">
        <f t="shared" si="28"/>
        <v>0</v>
      </c>
      <c r="Y100" s="83" t="e">
        <f t="shared" si="29"/>
        <v>#DIV/0!</v>
      </c>
    </row>
    <row r="101" spans="1:25" s="84" customFormat="1" x14ac:dyDescent="0.35">
      <c r="A101" s="62" t="s">
        <v>131</v>
      </c>
      <c r="B101" s="56"/>
      <c r="C101" s="46">
        <v>1.45</v>
      </c>
      <c r="D101" s="46">
        <v>0</v>
      </c>
      <c r="E101" s="46">
        <v>0.02</v>
      </c>
      <c r="F101" s="47" t="e">
        <f t="shared" si="15"/>
        <v>#DIV/0!</v>
      </c>
      <c r="G101" s="47" t="e">
        <f t="shared" si="16"/>
        <v>#DIV/0!</v>
      </c>
      <c r="H101" s="47" t="e">
        <f t="shared" si="17"/>
        <v>#DIV/0!</v>
      </c>
      <c r="I101" s="48"/>
      <c r="J101" s="48"/>
      <c r="K101" s="48"/>
      <c r="L101" s="48"/>
      <c r="M101" s="49" t="e">
        <f t="shared" si="19"/>
        <v>#DIV/0!</v>
      </c>
      <c r="N101" s="49">
        <f t="shared" si="18"/>
        <v>5810.3238347755487</v>
      </c>
      <c r="O101" s="49" t="e">
        <f t="shared" si="20"/>
        <v>#DIV/0!</v>
      </c>
      <c r="P101" s="49" t="e">
        <f t="shared" si="21"/>
        <v>#DIV/0!</v>
      </c>
      <c r="Q101" s="49" t="e">
        <f t="shared" si="22"/>
        <v>#DIV/0!</v>
      </c>
      <c r="R101" s="49" t="e">
        <f t="shared" si="23"/>
        <v>#DIV/0!</v>
      </c>
      <c r="S101" s="49">
        <f t="shared" si="24"/>
        <v>5756.41640922846</v>
      </c>
      <c r="T101" s="49">
        <f t="shared" si="25"/>
        <v>0</v>
      </c>
      <c r="U101" s="49">
        <f t="shared" si="26"/>
        <v>53.907425547088394</v>
      </c>
      <c r="V101" s="88" t="e">
        <f t="shared" si="27"/>
        <v>#DIV/0!</v>
      </c>
      <c r="W101" s="91"/>
      <c r="X101" s="83">
        <f t="shared" si="28"/>
        <v>0</v>
      </c>
      <c r="Y101" s="83" t="e">
        <f t="shared" si="29"/>
        <v>#DIV/0!</v>
      </c>
    </row>
    <row r="102" spans="1:25" s="84" customFormat="1" x14ac:dyDescent="0.35">
      <c r="A102" s="62" t="s">
        <v>132</v>
      </c>
      <c r="B102" s="56"/>
      <c r="C102" s="46">
        <v>1.45</v>
      </c>
      <c r="D102" s="46">
        <v>0</v>
      </c>
      <c r="E102" s="46">
        <v>0.02</v>
      </c>
      <c r="F102" s="47" t="e">
        <f t="shared" si="15"/>
        <v>#DIV/0!</v>
      </c>
      <c r="G102" s="47" t="e">
        <f t="shared" si="16"/>
        <v>#DIV/0!</v>
      </c>
      <c r="H102" s="47" t="e">
        <f t="shared" si="17"/>
        <v>#DIV/0!</v>
      </c>
      <c r="I102" s="48"/>
      <c r="J102" s="48"/>
      <c r="K102" s="48"/>
      <c r="L102" s="48"/>
      <c r="M102" s="49" t="e">
        <f t="shared" si="19"/>
        <v>#DIV/0!</v>
      </c>
      <c r="N102" s="49">
        <f t="shared" si="18"/>
        <v>5810.3238347755487</v>
      </c>
      <c r="O102" s="49" t="e">
        <f t="shared" si="20"/>
        <v>#DIV/0!</v>
      </c>
      <c r="P102" s="49" t="e">
        <f t="shared" si="21"/>
        <v>#DIV/0!</v>
      </c>
      <c r="Q102" s="49" t="e">
        <f t="shared" si="22"/>
        <v>#DIV/0!</v>
      </c>
      <c r="R102" s="49" t="e">
        <f t="shared" si="23"/>
        <v>#DIV/0!</v>
      </c>
      <c r="S102" s="49">
        <f t="shared" si="24"/>
        <v>5756.41640922846</v>
      </c>
      <c r="T102" s="49">
        <f t="shared" si="25"/>
        <v>0</v>
      </c>
      <c r="U102" s="49">
        <f t="shared" si="26"/>
        <v>53.907425547088394</v>
      </c>
      <c r="V102" s="88" t="e">
        <f t="shared" si="27"/>
        <v>#DIV/0!</v>
      </c>
      <c r="W102" s="91"/>
      <c r="X102" s="83">
        <f t="shared" si="28"/>
        <v>0</v>
      </c>
      <c r="Y102" s="83" t="e">
        <f t="shared" si="29"/>
        <v>#DIV/0!</v>
      </c>
    </row>
    <row r="103" spans="1:25" s="84" customFormat="1" ht="20" x14ac:dyDescent="0.35">
      <c r="A103" s="50" t="s">
        <v>133</v>
      </c>
      <c r="B103" s="56"/>
      <c r="C103" s="46">
        <v>1.36</v>
      </c>
      <c r="D103" s="46">
        <v>0</v>
      </c>
      <c r="E103" s="46">
        <v>0.32</v>
      </c>
      <c r="F103" s="47" t="e">
        <f t="shared" si="15"/>
        <v>#DIV/0!</v>
      </c>
      <c r="G103" s="47" t="e">
        <f t="shared" si="16"/>
        <v>#DIV/0!</v>
      </c>
      <c r="H103" s="47" t="e">
        <f t="shared" si="17"/>
        <v>#DIV/0!</v>
      </c>
      <c r="I103" s="48"/>
      <c r="J103" s="48"/>
      <c r="K103" s="48"/>
      <c r="L103" s="48"/>
      <c r="M103" s="49" t="e">
        <f t="shared" si="19"/>
        <v>#DIV/0!</v>
      </c>
      <c r="N103" s="49">
        <f t="shared" si="18"/>
        <v>6261.6404063745913</v>
      </c>
      <c r="O103" s="49" t="e">
        <f t="shared" si="20"/>
        <v>#DIV/0!</v>
      </c>
      <c r="P103" s="49" t="e">
        <f t="shared" si="21"/>
        <v>#DIV/0!</v>
      </c>
      <c r="Q103" s="49" t="e">
        <f t="shared" si="22"/>
        <v>#DIV/0!</v>
      </c>
      <c r="R103" s="49" t="e">
        <f t="shared" si="23"/>
        <v>#DIV/0!</v>
      </c>
      <c r="S103" s="49">
        <f t="shared" si="24"/>
        <v>5399.121597621177</v>
      </c>
      <c r="T103" s="49">
        <f t="shared" si="25"/>
        <v>0</v>
      </c>
      <c r="U103" s="49">
        <f t="shared" si="26"/>
        <v>862.51880875341431</v>
      </c>
      <c r="V103" s="88" t="e">
        <f t="shared" si="27"/>
        <v>#DIV/0!</v>
      </c>
      <c r="W103" s="91"/>
      <c r="X103" s="83">
        <f t="shared" si="28"/>
        <v>0</v>
      </c>
      <c r="Y103" s="83" t="e">
        <f t="shared" si="29"/>
        <v>#DIV/0!</v>
      </c>
    </row>
    <row r="104" spans="1:25" ht="20" x14ac:dyDescent="0.35">
      <c r="A104" s="50" t="s">
        <v>134</v>
      </c>
      <c r="B104" s="57"/>
      <c r="C104" s="46">
        <v>1.36</v>
      </c>
      <c r="D104" s="46">
        <v>0</v>
      </c>
      <c r="E104" s="46">
        <v>0.32</v>
      </c>
      <c r="F104" s="47" t="e">
        <f t="shared" si="15"/>
        <v>#DIV/0!</v>
      </c>
      <c r="G104" s="47" t="e">
        <f t="shared" si="16"/>
        <v>#DIV/0!</v>
      </c>
      <c r="H104" s="47" t="e">
        <f t="shared" si="17"/>
        <v>#DIV/0!</v>
      </c>
      <c r="I104" s="48"/>
      <c r="J104" s="48"/>
      <c r="K104" s="48"/>
      <c r="L104" s="48"/>
      <c r="M104" s="49" t="e">
        <f t="shared" si="19"/>
        <v>#DIV/0!</v>
      </c>
      <c r="N104" s="49">
        <f t="shared" si="18"/>
        <v>6261.6404063745913</v>
      </c>
      <c r="O104" s="49" t="e">
        <f t="shared" si="20"/>
        <v>#DIV/0!</v>
      </c>
      <c r="P104" s="49" t="e">
        <f t="shared" si="21"/>
        <v>#DIV/0!</v>
      </c>
      <c r="Q104" s="49" t="e">
        <f t="shared" si="22"/>
        <v>#DIV/0!</v>
      </c>
      <c r="R104" s="49" t="e">
        <f t="shared" si="23"/>
        <v>#DIV/0!</v>
      </c>
      <c r="S104" s="49">
        <f t="shared" si="24"/>
        <v>5399.121597621177</v>
      </c>
      <c r="T104" s="49">
        <f t="shared" si="25"/>
        <v>0</v>
      </c>
      <c r="U104" s="49">
        <f t="shared" si="26"/>
        <v>862.51880875341431</v>
      </c>
      <c r="V104" s="88" t="e">
        <f t="shared" si="27"/>
        <v>#DIV/0!</v>
      </c>
      <c r="W104" s="91"/>
      <c r="X104" s="83">
        <f t="shared" si="28"/>
        <v>0</v>
      </c>
      <c r="Y104" s="83" t="e">
        <f t="shared" si="29"/>
        <v>#DIV/0!</v>
      </c>
    </row>
    <row r="105" spans="1:25" ht="20" x14ac:dyDescent="0.35">
      <c r="A105" s="50" t="s">
        <v>78</v>
      </c>
      <c r="B105" s="57"/>
      <c r="C105" s="46">
        <v>1.36</v>
      </c>
      <c r="D105" s="46">
        <v>0</v>
      </c>
      <c r="E105" s="46">
        <v>0.18</v>
      </c>
      <c r="F105" s="47" t="e">
        <f t="shared" si="15"/>
        <v>#DIV/0!</v>
      </c>
      <c r="G105" s="47" t="e">
        <f t="shared" si="16"/>
        <v>#DIV/0!</v>
      </c>
      <c r="H105" s="47" t="e">
        <f t="shared" si="17"/>
        <v>#DIV/0!</v>
      </c>
      <c r="I105" s="48"/>
      <c r="J105" s="48"/>
      <c r="K105" s="48"/>
      <c r="L105" s="48"/>
      <c r="M105" s="49" t="e">
        <f t="shared" si="19"/>
        <v>#DIV/0!</v>
      </c>
      <c r="N105" s="49">
        <f t="shared" si="18"/>
        <v>5884.2884275449724</v>
      </c>
      <c r="O105" s="49" t="e">
        <f t="shared" si="20"/>
        <v>#DIV/0!</v>
      </c>
      <c r="P105" s="49" t="e">
        <f t="shared" si="21"/>
        <v>#DIV/0!</v>
      </c>
      <c r="Q105" s="49" t="e">
        <f t="shared" si="22"/>
        <v>#DIV/0!</v>
      </c>
      <c r="R105" s="49" t="e">
        <f t="shared" si="23"/>
        <v>#DIV/0!</v>
      </c>
      <c r="S105" s="49">
        <f t="shared" si="24"/>
        <v>5399.121597621177</v>
      </c>
      <c r="T105" s="49">
        <f t="shared" si="25"/>
        <v>0</v>
      </c>
      <c r="U105" s="49">
        <f t="shared" si="26"/>
        <v>485.16682992379555</v>
      </c>
      <c r="V105" s="88" t="e">
        <f t="shared" si="27"/>
        <v>#DIV/0!</v>
      </c>
      <c r="W105" s="91"/>
      <c r="X105" s="83">
        <f t="shared" si="28"/>
        <v>0</v>
      </c>
      <c r="Y105" s="83" t="e">
        <f t="shared" si="29"/>
        <v>#DIV/0!</v>
      </c>
    </row>
    <row r="106" spans="1:25" x14ac:dyDescent="0.35">
      <c r="A106" s="54" t="s">
        <v>135</v>
      </c>
      <c r="B106" s="56"/>
      <c r="C106" s="46">
        <v>1.36</v>
      </c>
      <c r="D106" s="46">
        <v>0</v>
      </c>
      <c r="E106" s="46">
        <v>0</v>
      </c>
      <c r="F106" s="47" t="e">
        <f t="shared" si="15"/>
        <v>#DIV/0!</v>
      </c>
      <c r="G106" s="47" t="e">
        <f t="shared" si="16"/>
        <v>#DIV/0!</v>
      </c>
      <c r="H106" s="47" t="e">
        <f t="shared" si="17"/>
        <v>#DIV/0!</v>
      </c>
      <c r="I106" s="48"/>
      <c r="J106" s="48"/>
      <c r="K106" s="48"/>
      <c r="L106" s="48"/>
      <c r="M106" s="49" t="e">
        <f t="shared" si="19"/>
        <v>#DIV/0!</v>
      </c>
      <c r="N106" s="49">
        <f t="shared" si="18"/>
        <v>5399.121597621177</v>
      </c>
      <c r="O106" s="49" t="e">
        <f t="shared" si="20"/>
        <v>#DIV/0!</v>
      </c>
      <c r="P106" s="49" t="e">
        <f t="shared" si="21"/>
        <v>#DIV/0!</v>
      </c>
      <c r="Q106" s="49" t="e">
        <f t="shared" si="22"/>
        <v>#DIV/0!</v>
      </c>
      <c r="R106" s="49" t="e">
        <f t="shared" si="23"/>
        <v>#DIV/0!</v>
      </c>
      <c r="S106" s="49">
        <f t="shared" si="24"/>
        <v>5399.121597621177</v>
      </c>
      <c r="T106" s="49">
        <f t="shared" si="25"/>
        <v>0</v>
      </c>
      <c r="U106" s="49">
        <f t="shared" si="26"/>
        <v>0</v>
      </c>
      <c r="V106" s="88" t="e">
        <f t="shared" si="27"/>
        <v>#DIV/0!</v>
      </c>
      <c r="W106" s="91"/>
      <c r="X106" s="83">
        <f t="shared" si="28"/>
        <v>0</v>
      </c>
      <c r="Y106" s="83" t="e">
        <f t="shared" si="29"/>
        <v>#DIV/0!</v>
      </c>
    </row>
    <row r="107" spans="1:25" ht="20" x14ac:dyDescent="0.35">
      <c r="A107" s="54" t="s">
        <v>79</v>
      </c>
      <c r="B107" s="56"/>
      <c r="C107" s="46">
        <v>1.27</v>
      </c>
      <c r="D107" s="46">
        <v>0</v>
      </c>
      <c r="E107" s="46">
        <v>0.18</v>
      </c>
      <c r="F107" s="47" t="e">
        <f t="shared" si="15"/>
        <v>#DIV/0!</v>
      </c>
      <c r="G107" s="47" t="e">
        <f t="shared" si="16"/>
        <v>#DIV/0!</v>
      </c>
      <c r="H107" s="47" t="e">
        <f t="shared" si="17"/>
        <v>#DIV/0!</v>
      </c>
      <c r="I107" s="48"/>
      <c r="J107" s="48"/>
      <c r="K107" s="48"/>
      <c r="L107" s="48"/>
      <c r="M107" s="49" t="e">
        <f t="shared" si="19"/>
        <v>#DIV/0!</v>
      </c>
      <c r="N107" s="49">
        <f t="shared" si="18"/>
        <v>5526.9936159376884</v>
      </c>
      <c r="O107" s="49" t="e">
        <f t="shared" si="20"/>
        <v>#DIV/0!</v>
      </c>
      <c r="P107" s="49" t="e">
        <f t="shared" si="21"/>
        <v>#DIV/0!</v>
      </c>
      <c r="Q107" s="49" t="e">
        <f t="shared" si="22"/>
        <v>#DIV/0!</v>
      </c>
      <c r="R107" s="49" t="e">
        <f t="shared" si="23"/>
        <v>#DIV/0!</v>
      </c>
      <c r="S107" s="49">
        <f t="shared" si="24"/>
        <v>5041.8267860138931</v>
      </c>
      <c r="T107" s="49">
        <f t="shared" si="25"/>
        <v>0</v>
      </c>
      <c r="U107" s="49">
        <f t="shared" si="26"/>
        <v>485.16682992379555</v>
      </c>
      <c r="V107" s="88" t="e">
        <f t="shared" si="27"/>
        <v>#DIV/0!</v>
      </c>
      <c r="W107" s="91"/>
      <c r="X107" s="83">
        <f t="shared" si="28"/>
        <v>0</v>
      </c>
      <c r="Y107" s="83" t="e">
        <f t="shared" si="29"/>
        <v>#DIV/0!</v>
      </c>
    </row>
    <row r="108" spans="1:25" x14ac:dyDescent="0.35">
      <c r="A108" s="54" t="s">
        <v>80</v>
      </c>
      <c r="B108" s="56"/>
      <c r="C108" s="46">
        <v>1.32</v>
      </c>
      <c r="D108" s="46">
        <v>0</v>
      </c>
      <c r="E108" s="46">
        <v>0.3</v>
      </c>
      <c r="F108" s="47" t="e">
        <f t="shared" si="15"/>
        <v>#DIV/0!</v>
      </c>
      <c r="G108" s="47" t="e">
        <f t="shared" si="16"/>
        <v>#DIV/0!</v>
      </c>
      <c r="H108" s="47" t="e">
        <f t="shared" si="17"/>
        <v>#DIV/0!</v>
      </c>
      <c r="I108" s="48"/>
      <c r="J108" s="48"/>
      <c r="K108" s="48"/>
      <c r="L108" s="48"/>
      <c r="M108" s="49" t="e">
        <f t="shared" si="19"/>
        <v>#DIV/0!</v>
      </c>
      <c r="N108" s="49">
        <f t="shared" si="18"/>
        <v>6048.9352867798207</v>
      </c>
      <c r="O108" s="49" t="e">
        <f t="shared" si="20"/>
        <v>#DIV/0!</v>
      </c>
      <c r="P108" s="49" t="e">
        <f t="shared" si="21"/>
        <v>#DIV/0!</v>
      </c>
      <c r="Q108" s="49" t="e">
        <f t="shared" si="22"/>
        <v>#DIV/0!</v>
      </c>
      <c r="R108" s="49" t="e">
        <f t="shared" si="23"/>
        <v>#DIV/0!</v>
      </c>
      <c r="S108" s="49">
        <f t="shared" si="24"/>
        <v>5240.323903573495</v>
      </c>
      <c r="T108" s="49">
        <f t="shared" si="25"/>
        <v>0</v>
      </c>
      <c r="U108" s="49">
        <f t="shared" si="26"/>
        <v>808.61138320632597</v>
      </c>
      <c r="V108" s="88" t="e">
        <f t="shared" si="27"/>
        <v>#DIV/0!</v>
      </c>
      <c r="W108" s="91"/>
      <c r="X108" s="83">
        <f t="shared" si="28"/>
        <v>0</v>
      </c>
      <c r="Y108" s="83" t="e">
        <f t="shared" si="29"/>
        <v>#DIV/0!</v>
      </c>
    </row>
    <row r="109" spans="1:25" x14ac:dyDescent="0.35">
      <c r="A109" s="54" t="s">
        <v>81</v>
      </c>
      <c r="B109" s="56"/>
      <c r="C109" s="46">
        <v>1.74</v>
      </c>
      <c r="D109" s="46">
        <v>0</v>
      </c>
      <c r="E109" s="46">
        <v>0</v>
      </c>
      <c r="F109" s="47" t="e">
        <f t="shared" si="15"/>
        <v>#DIV/0!</v>
      </c>
      <c r="G109" s="47" t="e">
        <f t="shared" si="16"/>
        <v>#DIV/0!</v>
      </c>
      <c r="H109" s="47" t="e">
        <f t="shared" si="17"/>
        <v>#DIV/0!</v>
      </c>
      <c r="I109" s="48"/>
      <c r="J109" s="48"/>
      <c r="K109" s="48"/>
      <c r="L109" s="48"/>
      <c r="M109" s="49" t="e">
        <f t="shared" si="19"/>
        <v>#DIV/0!</v>
      </c>
      <c r="N109" s="49">
        <f t="shared" si="18"/>
        <v>6907.6996910741527</v>
      </c>
      <c r="O109" s="49" t="e">
        <f t="shared" si="20"/>
        <v>#DIV/0!</v>
      </c>
      <c r="P109" s="49" t="e">
        <f t="shared" si="21"/>
        <v>#DIV/0!</v>
      </c>
      <c r="Q109" s="49" t="e">
        <f t="shared" si="22"/>
        <v>#DIV/0!</v>
      </c>
      <c r="R109" s="49" t="e">
        <f t="shared" si="23"/>
        <v>#DIV/0!</v>
      </c>
      <c r="S109" s="49">
        <f t="shared" si="24"/>
        <v>6907.6996910741527</v>
      </c>
      <c r="T109" s="49">
        <f t="shared" si="25"/>
        <v>0</v>
      </c>
      <c r="U109" s="49">
        <f t="shared" si="26"/>
        <v>0</v>
      </c>
      <c r="V109" s="88" t="e">
        <f t="shared" si="27"/>
        <v>#DIV/0!</v>
      </c>
      <c r="W109" s="91"/>
      <c r="X109" s="83">
        <f t="shared" si="28"/>
        <v>0</v>
      </c>
      <c r="Y109" s="83" t="e">
        <f t="shared" si="29"/>
        <v>#DIV/0!</v>
      </c>
    </row>
    <row r="110" spans="1:25" x14ac:dyDescent="0.35">
      <c r="A110" s="54" t="s">
        <v>82</v>
      </c>
      <c r="B110" s="56"/>
      <c r="C110" s="46">
        <v>1.21</v>
      </c>
      <c r="D110" s="46">
        <v>0</v>
      </c>
      <c r="E110" s="46">
        <v>0</v>
      </c>
      <c r="F110" s="47" t="e">
        <f t="shared" si="15"/>
        <v>#DIV/0!</v>
      </c>
      <c r="G110" s="47" t="e">
        <f t="shared" si="16"/>
        <v>#DIV/0!</v>
      </c>
      <c r="H110" s="47" t="e">
        <f t="shared" si="17"/>
        <v>#DIV/0!</v>
      </c>
      <c r="I110" s="48"/>
      <c r="J110" s="48"/>
      <c r="K110" s="48"/>
      <c r="L110" s="48"/>
      <c r="M110" s="49" t="e">
        <f t="shared" si="19"/>
        <v>#DIV/0!</v>
      </c>
      <c r="N110" s="49">
        <f t="shared" si="18"/>
        <v>4803.6302449423702</v>
      </c>
      <c r="O110" s="49" t="e">
        <f t="shared" si="20"/>
        <v>#DIV/0!</v>
      </c>
      <c r="P110" s="49" t="e">
        <f t="shared" si="21"/>
        <v>#DIV/0!</v>
      </c>
      <c r="Q110" s="49" t="e">
        <f t="shared" si="22"/>
        <v>#DIV/0!</v>
      </c>
      <c r="R110" s="49" t="e">
        <f t="shared" si="23"/>
        <v>#DIV/0!</v>
      </c>
      <c r="S110" s="49">
        <f t="shared" si="24"/>
        <v>4803.6302449423702</v>
      </c>
      <c r="T110" s="49">
        <f t="shared" si="25"/>
        <v>0</v>
      </c>
      <c r="U110" s="49">
        <f t="shared" si="26"/>
        <v>0</v>
      </c>
      <c r="V110" s="88" t="e">
        <f t="shared" si="27"/>
        <v>#DIV/0!</v>
      </c>
      <c r="W110" s="91"/>
      <c r="X110" s="83">
        <f t="shared" si="28"/>
        <v>0</v>
      </c>
      <c r="Y110" s="83" t="e">
        <f t="shared" si="29"/>
        <v>#DIV/0!</v>
      </c>
    </row>
    <row r="111" spans="1:25" x14ac:dyDescent="0.35">
      <c r="A111" s="54" t="s">
        <v>137</v>
      </c>
      <c r="B111" s="56"/>
      <c r="C111" s="46">
        <v>2.0299999999999998</v>
      </c>
      <c r="D111" s="46">
        <v>0</v>
      </c>
      <c r="E111" s="46">
        <v>0</v>
      </c>
      <c r="F111" s="47" t="e">
        <f t="shared" si="15"/>
        <v>#DIV/0!</v>
      </c>
      <c r="G111" s="47" t="e">
        <f t="shared" si="16"/>
        <v>#DIV/0!</v>
      </c>
      <c r="H111" s="47" t="e">
        <f t="shared" si="17"/>
        <v>#DIV/0!</v>
      </c>
      <c r="I111" s="48"/>
      <c r="J111" s="48"/>
      <c r="K111" s="48"/>
      <c r="L111" s="48"/>
      <c r="M111" s="49" t="e">
        <f t="shared" si="19"/>
        <v>#DIV/0!</v>
      </c>
      <c r="N111" s="49">
        <f t="shared" si="18"/>
        <v>8058.9829729198436</v>
      </c>
      <c r="O111" s="49" t="e">
        <f t="shared" si="20"/>
        <v>#DIV/0!</v>
      </c>
      <c r="P111" s="49" t="e">
        <f t="shared" si="21"/>
        <v>#DIV/0!</v>
      </c>
      <c r="Q111" s="49" t="e">
        <f t="shared" si="22"/>
        <v>#DIV/0!</v>
      </c>
      <c r="R111" s="49" t="e">
        <f t="shared" si="23"/>
        <v>#DIV/0!</v>
      </c>
      <c r="S111" s="49">
        <f t="shared" si="24"/>
        <v>8058.9829729198436</v>
      </c>
      <c r="T111" s="49">
        <f t="shared" si="25"/>
        <v>0</v>
      </c>
      <c r="U111" s="49">
        <f t="shared" si="26"/>
        <v>0</v>
      </c>
      <c r="V111" s="88" t="e">
        <f t="shared" si="27"/>
        <v>#DIV/0!</v>
      </c>
      <c r="W111" s="91"/>
      <c r="X111" s="83">
        <f t="shared" si="28"/>
        <v>0</v>
      </c>
      <c r="Y111" s="83" t="e">
        <f t="shared" si="29"/>
        <v>#DIV/0!</v>
      </c>
    </row>
    <row r="112" spans="1:25" ht="20" x14ac:dyDescent="0.35">
      <c r="A112" s="54" t="s">
        <v>136</v>
      </c>
      <c r="B112" s="56"/>
      <c r="C112" s="46">
        <v>1.22</v>
      </c>
      <c r="D112" s="46">
        <v>0</v>
      </c>
      <c r="E112" s="46">
        <v>0</v>
      </c>
      <c r="F112" s="47" t="e">
        <f t="shared" si="15"/>
        <v>#DIV/0!</v>
      </c>
      <c r="G112" s="47" t="e">
        <f t="shared" si="16"/>
        <v>#DIV/0!</v>
      </c>
      <c r="H112" s="47" t="e">
        <f t="shared" si="17"/>
        <v>#DIV/0!</v>
      </c>
      <c r="I112" s="48"/>
      <c r="J112" s="48"/>
      <c r="K112" s="48"/>
      <c r="L112" s="48"/>
      <c r="M112" s="49" t="e">
        <f t="shared" si="19"/>
        <v>#DIV/0!</v>
      </c>
      <c r="N112" s="49">
        <f t="shared" si="18"/>
        <v>4843.3296684542911</v>
      </c>
      <c r="O112" s="49" t="e">
        <f t="shared" si="20"/>
        <v>#DIV/0!</v>
      </c>
      <c r="P112" s="49" t="e">
        <f t="shared" si="21"/>
        <v>#DIV/0!</v>
      </c>
      <c r="Q112" s="49" t="e">
        <f t="shared" si="22"/>
        <v>#DIV/0!</v>
      </c>
      <c r="R112" s="49" t="e">
        <f t="shared" si="23"/>
        <v>#DIV/0!</v>
      </c>
      <c r="S112" s="49">
        <f t="shared" si="24"/>
        <v>4843.3296684542911</v>
      </c>
      <c r="T112" s="49">
        <f t="shared" si="25"/>
        <v>0</v>
      </c>
      <c r="U112" s="49">
        <f t="shared" si="26"/>
        <v>0</v>
      </c>
      <c r="V112" s="88" t="e">
        <f t="shared" si="27"/>
        <v>#DIV/0!</v>
      </c>
      <c r="W112" s="91"/>
      <c r="X112" s="83">
        <f t="shared" si="28"/>
        <v>0</v>
      </c>
      <c r="Y112" s="83" t="e">
        <f t="shared" si="29"/>
        <v>#DIV/0!</v>
      </c>
    </row>
    <row r="113" spans="1:25" ht="30" x14ac:dyDescent="0.35">
      <c r="A113" s="54" t="s">
        <v>138</v>
      </c>
      <c r="B113" s="57"/>
      <c r="C113" s="46">
        <v>2.87</v>
      </c>
      <c r="D113" s="46">
        <v>0</v>
      </c>
      <c r="E113" s="46">
        <v>0</v>
      </c>
      <c r="F113" s="47" t="e">
        <f t="shared" si="15"/>
        <v>#DIV/0!</v>
      </c>
      <c r="G113" s="47" t="e">
        <f t="shared" si="16"/>
        <v>#DIV/0!</v>
      </c>
      <c r="H113" s="47" t="e">
        <f t="shared" si="17"/>
        <v>#DIV/0!</v>
      </c>
      <c r="I113" s="48"/>
      <c r="J113" s="48"/>
      <c r="K113" s="48"/>
      <c r="L113" s="48"/>
      <c r="M113" s="49" t="e">
        <f t="shared" si="19"/>
        <v>#DIV/0!</v>
      </c>
      <c r="N113" s="49">
        <f t="shared" si="18"/>
        <v>11393.73454792116</v>
      </c>
      <c r="O113" s="49" t="e">
        <f t="shared" si="20"/>
        <v>#DIV/0!</v>
      </c>
      <c r="P113" s="49" t="e">
        <f t="shared" si="21"/>
        <v>#DIV/0!</v>
      </c>
      <c r="Q113" s="49" t="e">
        <f t="shared" si="22"/>
        <v>#DIV/0!</v>
      </c>
      <c r="R113" s="49" t="e">
        <f t="shared" si="23"/>
        <v>#DIV/0!</v>
      </c>
      <c r="S113" s="49">
        <f t="shared" si="24"/>
        <v>11393.73454792116</v>
      </c>
      <c r="T113" s="49">
        <f t="shared" si="25"/>
        <v>0</v>
      </c>
      <c r="U113" s="49">
        <f t="shared" si="26"/>
        <v>0</v>
      </c>
      <c r="V113" s="88" t="e">
        <f t="shared" si="27"/>
        <v>#DIV/0!</v>
      </c>
      <c r="W113" s="91"/>
      <c r="X113" s="83">
        <f t="shared" si="28"/>
        <v>0</v>
      </c>
      <c r="Y113" s="83" t="e">
        <f t="shared" si="29"/>
        <v>#DIV/0!</v>
      </c>
    </row>
    <row r="114" spans="1:25" ht="30" x14ac:dyDescent="0.35">
      <c r="A114" s="54" t="s">
        <v>139</v>
      </c>
      <c r="B114" s="57"/>
      <c r="C114" s="46">
        <v>1.53</v>
      </c>
      <c r="D114" s="46">
        <v>0</v>
      </c>
      <c r="E114" s="46">
        <v>0</v>
      </c>
      <c r="F114" s="47" t="e">
        <f t="shared" si="15"/>
        <v>#DIV/0!</v>
      </c>
      <c r="G114" s="47" t="e">
        <f t="shared" si="16"/>
        <v>#DIV/0!</v>
      </c>
      <c r="H114" s="47" t="e">
        <f t="shared" si="17"/>
        <v>#DIV/0!</v>
      </c>
      <c r="I114" s="48"/>
      <c r="J114" s="48"/>
      <c r="K114" s="48"/>
      <c r="L114" s="48"/>
      <c r="M114" s="49" t="e">
        <f t="shared" si="19"/>
        <v>#DIV/0!</v>
      </c>
      <c r="N114" s="49">
        <f t="shared" si="18"/>
        <v>6074.0117973238239</v>
      </c>
      <c r="O114" s="49" t="e">
        <f t="shared" si="20"/>
        <v>#DIV/0!</v>
      </c>
      <c r="P114" s="49" t="e">
        <f t="shared" si="21"/>
        <v>#DIV/0!</v>
      </c>
      <c r="Q114" s="49" t="e">
        <f t="shared" si="22"/>
        <v>#DIV/0!</v>
      </c>
      <c r="R114" s="49" t="e">
        <f t="shared" si="23"/>
        <v>#DIV/0!</v>
      </c>
      <c r="S114" s="49">
        <f t="shared" si="24"/>
        <v>6074.0117973238239</v>
      </c>
      <c r="T114" s="49">
        <f t="shared" si="25"/>
        <v>0</v>
      </c>
      <c r="U114" s="49">
        <f t="shared" si="26"/>
        <v>0</v>
      </c>
      <c r="V114" s="88" t="e">
        <f t="shared" si="27"/>
        <v>#DIV/0!</v>
      </c>
      <c r="W114" s="91"/>
      <c r="X114" s="83">
        <f t="shared" si="28"/>
        <v>0</v>
      </c>
      <c r="Y114" s="83" t="e">
        <f t="shared" si="29"/>
        <v>#DIV/0!</v>
      </c>
    </row>
    <row r="115" spans="1:25" ht="30" x14ac:dyDescent="0.35">
      <c r="A115" s="54" t="s">
        <v>140</v>
      </c>
      <c r="B115" s="57"/>
      <c r="C115" s="46">
        <v>2.4500000000000002</v>
      </c>
      <c r="D115" s="46">
        <v>0</v>
      </c>
      <c r="E115" s="46">
        <v>0.03</v>
      </c>
      <c r="F115" s="47" t="e">
        <f t="shared" si="15"/>
        <v>#DIV/0!</v>
      </c>
      <c r="G115" s="47" t="e">
        <f t="shared" si="16"/>
        <v>#DIV/0!</v>
      </c>
      <c r="H115" s="47" t="e">
        <f t="shared" si="17"/>
        <v>#DIV/0!</v>
      </c>
      <c r="I115" s="48"/>
      <c r="J115" s="48"/>
      <c r="K115" s="48"/>
      <c r="L115" s="48"/>
      <c r="M115" s="49" t="e">
        <f t="shared" si="19"/>
        <v>#DIV/0!</v>
      </c>
      <c r="N115" s="49">
        <f t="shared" si="18"/>
        <v>9807.2198987411357</v>
      </c>
      <c r="O115" s="49" t="e">
        <f t="shared" si="20"/>
        <v>#DIV/0!</v>
      </c>
      <c r="P115" s="49" t="e">
        <f t="shared" si="21"/>
        <v>#DIV/0!</v>
      </c>
      <c r="Q115" s="49" t="e">
        <f t="shared" si="22"/>
        <v>#DIV/0!</v>
      </c>
      <c r="R115" s="49" t="e">
        <f t="shared" si="23"/>
        <v>#DIV/0!</v>
      </c>
      <c r="S115" s="49">
        <f t="shared" si="24"/>
        <v>9726.3587604205022</v>
      </c>
      <c r="T115" s="49">
        <f t="shared" si="25"/>
        <v>0</v>
      </c>
      <c r="U115" s="49">
        <f t="shared" si="26"/>
        <v>80.861138320632591</v>
      </c>
      <c r="V115" s="88" t="e">
        <f t="shared" si="27"/>
        <v>#DIV/0!</v>
      </c>
      <c r="W115" s="91"/>
      <c r="X115" s="83">
        <f t="shared" si="28"/>
        <v>0</v>
      </c>
      <c r="Y115" s="83" t="e">
        <f t="shared" si="29"/>
        <v>#DIV/0!</v>
      </c>
    </row>
    <row r="116" spans="1:25" ht="30" x14ac:dyDescent="0.35">
      <c r="A116" s="54" t="s">
        <v>141</v>
      </c>
      <c r="C116" s="86">
        <v>2.13</v>
      </c>
      <c r="D116" s="86">
        <v>0</v>
      </c>
      <c r="E116" s="86">
        <v>7.0000000000000007E-2</v>
      </c>
      <c r="F116" s="47" t="e">
        <f t="shared" si="15"/>
        <v>#DIV/0!</v>
      </c>
      <c r="G116" s="47" t="e">
        <f t="shared" si="16"/>
        <v>#DIV/0!</v>
      </c>
      <c r="H116" s="47" t="e">
        <f t="shared" si="17"/>
        <v>#DIV/0!</v>
      </c>
      <c r="I116" s="48"/>
      <c r="J116" s="48"/>
      <c r="K116" s="48"/>
      <c r="L116" s="48"/>
      <c r="M116" s="49" t="e">
        <f t="shared" si="19"/>
        <v>#DIV/0!</v>
      </c>
      <c r="N116" s="49">
        <f t="shared" si="18"/>
        <v>8644.6531974538575</v>
      </c>
      <c r="O116" s="49" t="e">
        <f t="shared" si="20"/>
        <v>#DIV/0!</v>
      </c>
      <c r="P116" s="49" t="e">
        <f t="shared" si="21"/>
        <v>#DIV/0!</v>
      </c>
      <c r="Q116" s="49" t="e">
        <f t="shared" si="22"/>
        <v>#DIV/0!</v>
      </c>
      <c r="R116" s="49" t="e">
        <f t="shared" si="23"/>
        <v>#DIV/0!</v>
      </c>
      <c r="S116" s="49">
        <f t="shared" si="24"/>
        <v>8455.9772080390485</v>
      </c>
      <c r="T116" s="49">
        <f t="shared" si="25"/>
        <v>0</v>
      </c>
      <c r="U116" s="49">
        <f t="shared" si="26"/>
        <v>188.67598941480941</v>
      </c>
      <c r="V116" s="88" t="e">
        <f t="shared" si="27"/>
        <v>#DIV/0!</v>
      </c>
      <c r="W116" s="91"/>
      <c r="X116" s="83">
        <f t="shared" si="28"/>
        <v>0</v>
      </c>
      <c r="Y116" s="83" t="e">
        <f t="shared" si="29"/>
        <v>#DIV/0!</v>
      </c>
    </row>
    <row r="117" spans="1:25" ht="30" x14ac:dyDescent="0.35">
      <c r="A117" s="54" t="s">
        <v>142</v>
      </c>
      <c r="C117" s="86">
        <v>0.57999999999999996</v>
      </c>
      <c r="D117" s="86">
        <v>0</v>
      </c>
      <c r="E117" s="86">
        <v>0.03</v>
      </c>
      <c r="F117" s="47" t="e">
        <f t="shared" si="15"/>
        <v>#DIV/0!</v>
      </c>
      <c r="G117" s="47" t="e">
        <f t="shared" si="16"/>
        <v>#DIV/0!</v>
      </c>
      <c r="H117" s="47" t="e">
        <f t="shared" si="17"/>
        <v>#DIV/0!</v>
      </c>
      <c r="I117" s="48"/>
      <c r="J117" s="48"/>
      <c r="K117" s="48"/>
      <c r="L117" s="48"/>
      <c r="M117" s="49" t="e">
        <f t="shared" si="19"/>
        <v>#DIV/0!</v>
      </c>
      <c r="N117" s="49">
        <f t="shared" si="18"/>
        <v>2383.4277020120167</v>
      </c>
      <c r="O117" s="49" t="e">
        <f t="shared" si="20"/>
        <v>#DIV/0!</v>
      </c>
      <c r="P117" s="49" t="e">
        <f t="shared" si="21"/>
        <v>#DIV/0!</v>
      </c>
      <c r="Q117" s="49" t="e">
        <f t="shared" si="22"/>
        <v>#DIV/0!</v>
      </c>
      <c r="R117" s="49" t="e">
        <f t="shared" si="23"/>
        <v>#DIV/0!</v>
      </c>
      <c r="S117" s="49">
        <f t="shared" si="24"/>
        <v>2302.5665636913841</v>
      </c>
      <c r="T117" s="49">
        <f t="shared" si="25"/>
        <v>0</v>
      </c>
      <c r="U117" s="49">
        <f t="shared" si="26"/>
        <v>80.861138320632591</v>
      </c>
      <c r="V117" s="88" t="e">
        <f t="shared" si="27"/>
        <v>#DIV/0!</v>
      </c>
      <c r="W117" s="91"/>
      <c r="X117" s="83">
        <f t="shared" si="28"/>
        <v>0</v>
      </c>
      <c r="Y117" s="83" t="e">
        <f t="shared" si="29"/>
        <v>#DIV/0!</v>
      </c>
    </row>
    <row r="118" spans="1:25" ht="30" x14ac:dyDescent="0.35">
      <c r="A118" s="85" t="s">
        <v>143</v>
      </c>
      <c r="C118" s="86">
        <v>2.8</v>
      </c>
      <c r="D118" s="86">
        <v>0</v>
      </c>
      <c r="E118" s="86">
        <v>0.2</v>
      </c>
      <c r="F118" s="47" t="e">
        <f t="shared" si="15"/>
        <v>#DIV/0!</v>
      </c>
      <c r="G118" s="47" t="e">
        <f t="shared" si="16"/>
        <v>#DIV/0!</v>
      </c>
      <c r="H118" s="47" t="e">
        <f t="shared" si="17"/>
        <v>#DIV/0!</v>
      </c>
      <c r="I118" s="48"/>
      <c r="J118" s="48"/>
      <c r="K118" s="48"/>
      <c r="L118" s="48"/>
      <c r="M118" s="49" t="e">
        <f t="shared" si="19"/>
        <v>#DIV/0!</v>
      </c>
      <c r="N118" s="49">
        <f t="shared" si="18"/>
        <v>11654.912838808599</v>
      </c>
      <c r="O118" s="49" t="e">
        <f t="shared" si="20"/>
        <v>#DIV/0!</v>
      </c>
      <c r="P118" s="49" t="e">
        <f t="shared" si="21"/>
        <v>#DIV/0!</v>
      </c>
      <c r="Q118" s="49" t="e">
        <f t="shared" si="22"/>
        <v>#DIV/0!</v>
      </c>
      <c r="R118" s="49" t="e">
        <f t="shared" si="23"/>
        <v>#DIV/0!</v>
      </c>
      <c r="S118" s="49">
        <f t="shared" si="24"/>
        <v>11115.838583337716</v>
      </c>
      <c r="T118" s="49">
        <f t="shared" si="25"/>
        <v>0</v>
      </c>
      <c r="U118" s="49">
        <f t="shared" si="26"/>
        <v>539.07425547088394</v>
      </c>
      <c r="V118" s="88" t="e">
        <f t="shared" si="27"/>
        <v>#DIV/0!</v>
      </c>
      <c r="W118" s="91"/>
      <c r="X118" s="83">
        <f t="shared" si="28"/>
        <v>0</v>
      </c>
      <c r="Y118" s="83" t="e">
        <f t="shared" si="29"/>
        <v>#DIV/0!</v>
      </c>
    </row>
    <row r="119" spans="1:25" ht="30" x14ac:dyDescent="0.35">
      <c r="A119" s="85" t="s">
        <v>144</v>
      </c>
      <c r="C119" s="86">
        <v>0.73</v>
      </c>
      <c r="D119" s="86">
        <v>0</v>
      </c>
      <c r="E119" s="86">
        <v>0.17</v>
      </c>
      <c r="F119" s="47" t="e">
        <f t="shared" si="15"/>
        <v>#DIV/0!</v>
      </c>
      <c r="G119" s="47" t="e">
        <f t="shared" si="16"/>
        <v>#DIV/0!</v>
      </c>
      <c r="H119" s="47" t="e">
        <f t="shared" si="17"/>
        <v>#DIV/0!</v>
      </c>
      <c r="I119" s="48"/>
      <c r="J119" s="48"/>
      <c r="K119" s="48"/>
      <c r="L119" s="48"/>
      <c r="M119" s="49" t="e">
        <f t="shared" si="19"/>
        <v>#DIV/0!</v>
      </c>
      <c r="N119" s="49">
        <f t="shared" si="18"/>
        <v>3356.271033520442</v>
      </c>
      <c r="O119" s="49" t="e">
        <f t="shared" si="20"/>
        <v>#DIV/0!</v>
      </c>
      <c r="P119" s="49" t="e">
        <f t="shared" si="21"/>
        <v>#DIV/0!</v>
      </c>
      <c r="Q119" s="49" t="e">
        <f t="shared" si="22"/>
        <v>#DIV/0!</v>
      </c>
      <c r="R119" s="49" t="e">
        <f t="shared" si="23"/>
        <v>#DIV/0!</v>
      </c>
      <c r="S119" s="49">
        <f t="shared" si="24"/>
        <v>2898.0579163701905</v>
      </c>
      <c r="T119" s="49">
        <f t="shared" si="25"/>
        <v>0</v>
      </c>
      <c r="U119" s="49">
        <f t="shared" si="26"/>
        <v>458.21311715025138</v>
      </c>
      <c r="V119" s="88" t="e">
        <f t="shared" si="27"/>
        <v>#DIV/0!</v>
      </c>
      <c r="W119" s="91"/>
      <c r="X119" s="83">
        <f t="shared" si="28"/>
        <v>0</v>
      </c>
      <c r="Y119" s="83" t="e">
        <f t="shared" si="29"/>
        <v>#DIV/0!</v>
      </c>
    </row>
    <row r="120" spans="1:25" x14ac:dyDescent="0.35">
      <c r="S120" s="49"/>
    </row>
    <row r="121" spans="1:25" x14ac:dyDescent="0.35">
      <c r="S121" s="49"/>
    </row>
    <row r="122" spans="1:25" x14ac:dyDescent="0.35">
      <c r="S122" s="49"/>
    </row>
    <row r="123" spans="1:25" x14ac:dyDescent="0.35">
      <c r="S123" s="49"/>
    </row>
    <row r="124" spans="1:25" x14ac:dyDescent="0.35">
      <c r="S124" s="49"/>
    </row>
    <row r="125" spans="1:25" x14ac:dyDescent="0.35">
      <c r="S125" s="49"/>
    </row>
    <row r="126" spans="1:25" x14ac:dyDescent="0.35">
      <c r="S126" s="49"/>
    </row>
    <row r="127" spans="1:25" x14ac:dyDescent="0.35">
      <c r="S127" s="49"/>
    </row>
    <row r="128" spans="1:25" x14ac:dyDescent="0.35">
      <c r="S128" s="49"/>
    </row>
    <row r="129" spans="19:19" x14ac:dyDescent="0.35">
      <c r="S129" s="49"/>
    </row>
  </sheetData>
  <mergeCells count="3">
    <mergeCell ref="G12:G14"/>
    <mergeCell ref="H12:H14"/>
    <mergeCell ref="W21:W27"/>
  </mergeCells>
  <pageMargins left="0.7" right="0.7" top="0.78740157499999996" bottom="0.78740157499999996" header="0.3" footer="0.3"/>
  <pageSetup scale="5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IT Niedersachsen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Hadasch, Doris (MK)</dc:creator>
  <cp:lastModifiedBy>Scholz, Wolfgang (MK)</cp:lastModifiedBy>
  <cp:lastPrinted>2018-02-14T10:52:41Z</cp:lastPrinted>
  <dcterms:created xsi:type="dcterms:W3CDTF">2018-02-14T10:50:13Z</dcterms:created>
  <dcterms:modified xsi:type="dcterms:W3CDTF">2025-11-05T09:55:06Z</dcterms:modified>
</cp:coreProperties>
</file>