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3040" windowHeight="9060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<sst xmlns="http://schemas.openxmlformats.org/spreadsheetml/2006/main" count="170" uniqueCount="115">
  <si>
    <t>Stundensatz</t>
  </si>
  <si>
    <t>monatlich</t>
  </si>
  <si>
    <t>jährlich</t>
  </si>
  <si>
    <t>Diff. In %</t>
  </si>
  <si>
    <t>Stundensatz Fachpraxislehrer</t>
  </si>
  <si>
    <t>Grundgehalt A 13</t>
  </si>
  <si>
    <t>Stundensatz Fachlehrer</t>
  </si>
  <si>
    <t>Familienzuschlag Stufe 2</t>
  </si>
  <si>
    <t>Stundensatz Theorielehrer</t>
  </si>
  <si>
    <t>Allgemeine Stellenzulage</t>
  </si>
  <si>
    <t>Sonderzuwendung</t>
  </si>
  <si>
    <t>Summe</t>
  </si>
  <si>
    <t>Lehrerwochenstunden</t>
  </si>
  <si>
    <t xml:space="preserve">  Tats. erteilte Lehrerwochenstd.</t>
  </si>
  <si>
    <t>Zahl der</t>
  </si>
  <si>
    <t>Schüler-</t>
  </si>
  <si>
    <t>Teilschü-</t>
  </si>
  <si>
    <t>pro Schüler nach FinHVO</t>
  </si>
  <si>
    <t xml:space="preserve"> pro Schüler an Privatschule</t>
  </si>
  <si>
    <t>an Privatschulen</t>
  </si>
  <si>
    <t>Schüler</t>
  </si>
  <si>
    <t>betrag</t>
  </si>
  <si>
    <t>lerbetrag</t>
  </si>
  <si>
    <t>Bildungsgang</t>
  </si>
  <si>
    <t>Privatschule</t>
  </si>
  <si>
    <t xml:space="preserve"> Theorie-</t>
  </si>
  <si>
    <t>Fach-</t>
  </si>
  <si>
    <t>Theorie-</t>
  </si>
  <si>
    <t>Fachpraxis-</t>
  </si>
  <si>
    <t>an den</t>
  </si>
  <si>
    <t>Lehrer</t>
  </si>
  <si>
    <t>praxis-</t>
  </si>
  <si>
    <t>einzelnen</t>
  </si>
  <si>
    <t>maßgeblich</t>
  </si>
  <si>
    <t>nach</t>
  </si>
  <si>
    <t>Privat-</t>
  </si>
  <si>
    <t>lehrer</t>
  </si>
  <si>
    <t>praxisl.</t>
  </si>
  <si>
    <t>Einzelne</t>
  </si>
  <si>
    <t>Privatsch.</t>
  </si>
  <si>
    <t>FinHVO</t>
  </si>
  <si>
    <t>schule</t>
  </si>
  <si>
    <t>Schule</t>
  </si>
  <si>
    <t xml:space="preserve"> </t>
  </si>
  <si>
    <t>Berufsschule - allgemein -</t>
  </si>
  <si>
    <t>Einjährige Berufsfachschule - Agrarwirtschaft -</t>
  </si>
  <si>
    <t>Einjährige Berufsfachschule - Bautechnik -</t>
  </si>
  <si>
    <t>Einjährige Berufsfachschule - Chemie, Physik und Biologie -</t>
  </si>
  <si>
    <t>Einjährige Berufsfachschule - Druck- und Medientechnik -</t>
  </si>
  <si>
    <t>Einjährige Berufsfachschule - Elektrotechnik -</t>
  </si>
  <si>
    <t>Einjährige Berufsfachschule - Fahrzeugtechnik -</t>
  </si>
  <si>
    <t>Einjährige Berufsfachschule - Farbtechnik und Raumgestaltung -</t>
  </si>
  <si>
    <t>Einjährige Berufsfachschule - Floristik -</t>
  </si>
  <si>
    <t>Einjährige Berufsfachschule - Gartenbau -</t>
  </si>
  <si>
    <t>Einjährige Berufsfachschule - Gastronomie -</t>
  </si>
  <si>
    <t>Einjährige Berufsfachschule - Hauswirtschaft und Pflege -</t>
  </si>
  <si>
    <t>Einjährige Berufsfachschule - Holztechnik -</t>
  </si>
  <si>
    <t>Einjährige Berufsfachschule - Körperpflege -</t>
  </si>
  <si>
    <t>Einjährige Berufsfachschule - Lebensmittelhandwerk -</t>
  </si>
  <si>
    <t>Einjährige Berufsfachschule - Metalltechnik -</t>
  </si>
  <si>
    <t>Einjährige Berufsfachschule - Textiltechnik und Bekleidung -</t>
  </si>
  <si>
    <t>Einjährige Berufsfachschule - Wirtschaft -</t>
  </si>
  <si>
    <t>Zweijährige Berufsfachschule -Agrarwirtschaft - Klasse 2</t>
  </si>
  <si>
    <t>Zweijährige Berufsfachschule -Ernährung, Hauswirtschaft und Pflege - Klasse 2</t>
  </si>
  <si>
    <t>Zweijährige Berufsfachschule - Sozialpädagogik -</t>
  </si>
  <si>
    <t>Zweijährige Berufsfachschule -Technik - Klasse 2</t>
  </si>
  <si>
    <t>Zweijährige Berufsfachschule - Wirtschaft - Klasse 2</t>
  </si>
  <si>
    <t>Berufsfachschule - Altenpflege -</t>
  </si>
  <si>
    <t>Berufsfachschule - Atem-, Sprech- und Stimmlehrerin/ Atem-, Sprech- und Stimmlehrer -</t>
  </si>
  <si>
    <t>Berufsfachschule - Biologisch-technische Assistentin/ Biologisch-technischer Assistent -</t>
  </si>
  <si>
    <t>Berufsfachschule - Chemisch-technische Assistentin/ Chemisch-technischer Assistent -</t>
  </si>
  <si>
    <t>Berufsfachschule - Elektro-technische Assisstentin/ Elektro-technischer Assistent -</t>
  </si>
  <si>
    <t>Berufsfachschule - Ergotherapie -</t>
  </si>
  <si>
    <t>Berufsfachschule - Gestaltungstechnische Assistentin/ Gestaltungstechnischer Assistent -</t>
  </si>
  <si>
    <t>Berufsfachschule - Informatik -</t>
  </si>
  <si>
    <t>Berufsfachschule - Kaufmännische Assistentin/Kaufmännischer Assistent, Schwerpunkt Fremdsprachen und Korrespondenz</t>
  </si>
  <si>
    <t>Berufsfachschule - Kaufmännische Assistentin/Kaufmännischer Assistentm Schwerpunkt Informationsverarbeitung -</t>
  </si>
  <si>
    <t>Berufsfachschule - Kosmetik -</t>
  </si>
  <si>
    <t>Berufsfachschule - Agrarwirtschaftlich-technische Assistentin/ Agrarwirtschaftlich-tecchnischer Assistent -</t>
  </si>
  <si>
    <t>Berufsfachschule - Pflegeassistenz -</t>
  </si>
  <si>
    <t>Berufsfachschule - Pharmazeutisch-technische Assistentin/ Pharmazeutisch-technischer Assistent -</t>
  </si>
  <si>
    <t>Berufsfachschule - Schiffsbetriebstechnische Assistentin/ Schiffsbetriebstechnischer Assistent -</t>
  </si>
  <si>
    <t>Berufsfachschule - Sozialassistentin/ Sozialassistent, Schwerpunkt Persönliche Assistenz - Klasse 1</t>
  </si>
  <si>
    <t>Berufsfachschule - Sozialassistentin/ Sozialassistent, Schwerpunkt Persönliche Assistenz - Klasse 2</t>
  </si>
  <si>
    <t>Berufsfachschule - Informationstechnische Assistentin/ Informationstechnischer Assistent -</t>
  </si>
  <si>
    <t>Berufsfachschule - Umweltschutz-technische Assistentin/ Umweltschutz-technischer Assistent -</t>
  </si>
  <si>
    <t>Fachoberschule Klasse 11</t>
  </si>
  <si>
    <t>Fachoberschule Klasse 12</t>
  </si>
  <si>
    <t>Ergänzungsbildungsgang Fachhochschulreife -  zweijährig</t>
  </si>
  <si>
    <t>Berufsoberschule</t>
  </si>
  <si>
    <t>Berufliches Gymnasium</t>
  </si>
  <si>
    <t>Fachschulen mit technischen Fachrichtungen und - Holzgestaltung -</t>
  </si>
  <si>
    <t>Fachschule - Bohr-, Förder- und Rohrleitungstechnik -</t>
  </si>
  <si>
    <t>Zweijährige Fachschulen - Agrartechnik - und - Agrarwirtschaft -, Klasse 2</t>
  </si>
  <si>
    <t>Einjährige Fachschule - Agrarwirtschaft -</t>
  </si>
  <si>
    <t>Fachschule Betriebswirtschaft</t>
  </si>
  <si>
    <t>Fachschule - Hotel- und Gaststättengewerbe -</t>
  </si>
  <si>
    <t xml:space="preserve">Fachschule - Hauswirtschaft - </t>
  </si>
  <si>
    <t>Fachschule - Sozialpädagogik -</t>
  </si>
  <si>
    <t>Fachschule - Heilerziehungspflege -</t>
  </si>
  <si>
    <t>Fachschule - Heilpädagogik - Vollzeit</t>
  </si>
  <si>
    <t>Fachschule - Heilpädagogik - Teilzeit 2,5-jährig</t>
  </si>
  <si>
    <t>Finanzhilfe für berufsbildende Schulen in freier Trägerschaft für das Schuljahr 2021/2022</t>
  </si>
  <si>
    <t>2021/2022</t>
  </si>
  <si>
    <t>Berufsschule - Erziehungshilfe - für Berufe nach § 66 Berufsbildungsgesetz und § 42 r Handwerksordnung</t>
  </si>
  <si>
    <t>Berufseinstiegsschule Klasse 1</t>
  </si>
  <si>
    <t>Berufseinstiegsschule Klasse 1 - Erziehungshilfe -</t>
  </si>
  <si>
    <t>Berufseinstiegsschule Klasse 2</t>
  </si>
  <si>
    <t>Berufseinstiegsschule Klasse 2 - Teilzeit</t>
  </si>
  <si>
    <t>Berufseinstiegsschule Klasse 2 - Erziehungshilfe -</t>
  </si>
  <si>
    <t>Berufsseinstiegsschule Klasse Sprache und Integration Vollzeit</t>
  </si>
  <si>
    <t>Berufseinstiegsschule Klasse Sprache/Integration Teilzeit</t>
  </si>
  <si>
    <t>Berufsfachschule -Sozialpädagogische Asssistentin/Sozialpädagogischer Assistent</t>
  </si>
  <si>
    <t>Berufsfachschule - Sozialpädagogische Assistentin/Sozialpädagogischer Assistent - Kl. 2 TZ 1,5 Jahre pro Schuljahr</t>
  </si>
  <si>
    <t>Basis FinHVO ÄnderungsVO 22.2.2023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</si>
</sst>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\ _€_-;\-* #,##0\ _€_-;_-* &quot;-&quot;\ _€_-;_-@_-"/>
    <numFmt numFmtId="43" formatCode="_-* #,##0.00\ _€_-;\-* #,##0.00\ _€_-;_-* &quot;-&quot;??\ _€_-;_-@_-"/>
    <numFmt numFmtId="164" formatCode="0.0"/>
    <numFmt numFmtId="165" formatCode="0.0000"/>
    <numFmt numFmtId="166" formatCode="000000"/>
    <numFmt numFmtId="167" formatCode="00000"/>
    <numFmt numFmtId="168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4" fillId="0" borderId="0" xfId="20" applyFont="1" applyAlignment="1" applyProtection="1">
      <alignment vertical="center"/>
      <protection locked="0"/>
    </xf>
    <xf numFmtId="164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Alignment="1">
      <alignment vertical="center"/>
      <protection/>
    </xf>
    <xf numFmtId="0" fontId="5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4" fillId="0" borderId="0" xfId="20" applyFont="1">
      <alignment/>
      <protection/>
    </xf>
    <xf numFmtId="14" fontId="4" fillId="0" borderId="1" xfId="20" applyNumberFormat="1" applyFont="1" applyBorder="1" applyAlignment="1" applyProtection="1">
      <alignment horizontal="center" vertical="center"/>
      <protection locked="0"/>
    </xf>
    <xf numFmtId="14" fontId="4" fillId="0" borderId="1" xfId="20" applyNumberFormat="1" applyFont="1" applyBorder="1" applyAlignment="1" applyProtection="1">
      <alignment vertical="center"/>
      <protection locked="0"/>
    </xf>
    <xf numFmtId="0" fontId="4" fillId="0" borderId="1" xfId="20" applyFont="1" applyBorder="1" applyAlignment="1">
      <alignment horizontal="center"/>
      <protection/>
    </xf>
    <xf numFmtId="0" fontId="3" fillId="0" borderId="0" xfId="20" applyFont="1" applyAlignment="1" applyProtection="1">
      <alignment vertical="center" wrapText="1"/>
      <protection locked="0"/>
    </xf>
    <xf numFmtId="4" fontId="4" fillId="0" borderId="0" xfId="21" applyNumberFormat="1" applyFont="1" applyAlignment="1" applyProtection="1">
      <alignment horizontal="center" vertical="center"/>
      <protection locked="0"/>
    </xf>
    <xf numFmtId="41" fontId="4" fillId="0" borderId="0" xfId="21" applyNumberFormat="1" applyFont="1" applyAlignment="1" applyProtection="1">
      <alignment horizontal="left" vertical="center"/>
      <protection locked="0"/>
    </xf>
    <xf numFmtId="4" fontId="4" fillId="0" borderId="0" xfId="0" applyNumberFormat="1" applyFont="1"/>
    <xf numFmtId="4" fontId="4" fillId="0" borderId="0" xfId="20" applyNumberFormat="1" applyFont="1">
      <alignment/>
      <protection/>
    </xf>
    <xf numFmtId="0" fontId="5" fillId="0" borderId="0" xfId="20" applyFont="1">
      <alignment/>
      <protection/>
    </xf>
    <xf numFmtId="4" fontId="5" fillId="0" borderId="0" xfId="20" applyNumberFormat="1" applyFont="1">
      <alignment/>
      <protection/>
    </xf>
    <xf numFmtId="165" fontId="5" fillId="0" borderId="0" xfId="20" applyNumberFormat="1" applyFont="1">
      <alignment/>
      <protection/>
    </xf>
    <xf numFmtId="1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166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 applyProtection="1">
      <alignment horizontal="centerContinuous" vertical="center"/>
      <protection locked="0"/>
    </xf>
    <xf numFmtId="164" fontId="3" fillId="0" borderId="0" xfId="20" applyNumberFormat="1" applyFont="1" applyFill="1" applyBorder="1" applyAlignment="1" applyProtection="1">
      <alignment horizontal="centerContinuous" vertical="center"/>
      <protection locked="0"/>
    </xf>
    <xf numFmtId="0" fontId="3" fillId="0" borderId="0" xfId="20" applyFont="1" applyFill="1" applyBorder="1" applyAlignment="1" applyProtection="1">
      <alignment horizontal="centerContinuous" vertical="center"/>
      <protection locked="0"/>
    </xf>
    <xf numFmtId="164" fontId="4" fillId="2" borderId="2" xfId="20" applyNumberFormat="1" applyFont="1" applyFill="1" applyBorder="1" applyAlignment="1" applyProtection="1">
      <alignment horizontal="centerContinuous" vertical="center"/>
      <protection locked="0"/>
    </xf>
    <xf numFmtId="0" fontId="4" fillId="2" borderId="3" xfId="20" applyFont="1" applyFill="1" applyBorder="1" applyAlignment="1" applyProtection="1">
      <alignment horizontal="centerContinuous" vertical="center"/>
      <protection locked="0"/>
    </xf>
    <xf numFmtId="0" fontId="4" fillId="2" borderId="4" xfId="20" applyFont="1" applyFill="1" applyBorder="1" applyAlignment="1" applyProtection="1">
      <alignment vertical="center"/>
      <protection locked="0"/>
    </xf>
    <xf numFmtId="164" fontId="4" fillId="2" borderId="5" xfId="20" applyNumberFormat="1" applyFont="1" applyFill="1" applyBorder="1" applyAlignment="1" applyProtection="1">
      <alignment horizontal="centerContinuous" vertical="center"/>
      <protection locked="0"/>
    </xf>
    <xf numFmtId="0" fontId="4" fillId="2" borderId="6" xfId="20" applyFont="1" applyFill="1" applyBorder="1" applyAlignment="1" applyProtection="1">
      <alignment horizontal="centerContinuous" vertical="center"/>
      <protection locked="0"/>
    </xf>
    <xf numFmtId="0" fontId="4" fillId="2" borderId="7" xfId="20" applyFont="1" applyFill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164" fontId="3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 applyProtection="1">
      <alignment horizontal="center" vertical="center"/>
      <protection locked="0"/>
    </xf>
    <xf numFmtId="164" fontId="4" fillId="2" borderId="4" xfId="20" applyNumberFormat="1" applyFont="1" applyFill="1" applyBorder="1" applyAlignment="1" applyProtection="1">
      <alignment horizontal="center" vertical="center"/>
      <protection locked="0"/>
    </xf>
    <xf numFmtId="0" fontId="4" fillId="2" borderId="4" xfId="20" applyFont="1" applyFill="1" applyBorder="1" applyAlignment="1" applyProtection="1">
      <alignment horizontal="center" vertical="center"/>
      <protection locked="0"/>
    </xf>
    <xf numFmtId="0" fontId="4" fillId="2" borderId="0" xfId="20" applyFont="1" applyFill="1" applyAlignment="1" applyProtection="1">
      <alignment horizontal="center" vertical="center"/>
      <protection locked="0"/>
    </xf>
    <xf numFmtId="167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164" fontId="4" fillId="2" borderId="7" xfId="20" applyNumberFormat="1" applyFont="1" applyFill="1" applyBorder="1" applyAlignment="1" applyProtection="1">
      <alignment horizontal="center" vertical="center"/>
      <protection locked="0"/>
    </xf>
    <xf numFmtId="0" fontId="4" fillId="2" borderId="7" xfId="20" applyFont="1" applyFill="1" applyBorder="1" applyAlignment="1" applyProtection="1">
      <alignment horizontal="center" vertical="center"/>
      <protection locked="0"/>
    </xf>
    <xf numFmtId="2" fontId="3" fillId="0" borderId="0" xfId="20" applyNumberFormat="1" applyFont="1" applyAlignment="1">
      <alignment vertical="center"/>
      <protection/>
    </xf>
    <xf numFmtId="0" fontId="4" fillId="2" borderId="7" xfId="20" applyFont="1" applyFill="1" applyBorder="1" applyAlignment="1" applyProtection="1">
      <alignment horizontal="right" vertical="center"/>
      <protection locked="0"/>
    </xf>
    <xf numFmtId="1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Border="1" applyAlignment="1">
      <alignment vertical="center"/>
      <protection/>
    </xf>
    <xf numFmtId="164" fontId="4" fillId="2" borderId="8" xfId="20" applyNumberFormat="1" applyFont="1" applyFill="1" applyBorder="1" applyAlignment="1">
      <alignment vertical="center"/>
      <protection/>
    </xf>
    <xf numFmtId="0" fontId="4" fillId="2" borderId="8" xfId="20" applyFont="1" applyFill="1" applyBorder="1" applyAlignment="1">
      <alignment vertical="center"/>
      <protection/>
    </xf>
    <xf numFmtId="0" fontId="4" fillId="2" borderId="0" xfId="20" applyFont="1" applyFill="1" applyAlignment="1">
      <alignment vertical="center"/>
      <protection/>
    </xf>
    <xf numFmtId="1" fontId="3" fillId="0" borderId="0" xfId="20" applyNumberFormat="1" applyFont="1" applyBorder="1" applyAlignment="1">
      <alignment vertical="center" wrapText="1"/>
      <protection/>
    </xf>
    <xf numFmtId="0" fontId="4" fillId="0" borderId="0" xfId="20" applyFont="1" applyAlignment="1" applyProtection="1">
      <alignment horizontal="center" vertical="center"/>
      <protection locked="0"/>
    </xf>
    <xf numFmtId="2" fontId="4" fillId="0" borderId="0" xfId="20" applyNumberFormat="1" applyFont="1" applyBorder="1" applyAlignment="1" applyProtection="1">
      <alignment horizontal="center" vertical="center" wrapText="1"/>
      <protection locked="0"/>
    </xf>
    <xf numFmtId="0" fontId="4" fillId="0" borderId="0" xfId="20" applyFont="1" applyFill="1" applyBorder="1" applyAlignment="1">
      <alignment vertical="center"/>
      <protection/>
    </xf>
    <xf numFmtId="0" fontId="4" fillId="2" borderId="1" xfId="20" applyFont="1" applyFill="1" applyBorder="1">
      <alignment/>
      <protection/>
    </xf>
    <xf numFmtId="1" fontId="4" fillId="0" borderId="0" xfId="20" applyNumberFormat="1" applyFont="1" applyBorder="1" applyAlignment="1" applyProtection="1">
      <alignment vertical="center"/>
      <protection locked="0"/>
    </xf>
    <xf numFmtId="0" fontId="3" fillId="0" borderId="0" xfId="20" applyFont="1" applyBorder="1" applyAlignment="1" applyProtection="1">
      <alignment vertical="center" wrapText="1"/>
      <protection locked="0"/>
    </xf>
    <xf numFmtId="0" fontId="7" fillId="0" borderId="0" xfId="20" applyFont="1" applyAlignment="1">
      <alignment vertical="center"/>
      <protection/>
    </xf>
    <xf numFmtId="0" fontId="3" fillId="0" borderId="0" xfId="20" applyFont="1" applyAlignment="1">
      <alignment wrapText="1"/>
      <protection/>
    </xf>
    <xf numFmtId="0" fontId="3" fillId="0" borderId="0" xfId="20" applyNumberFormat="1" applyFont="1" applyBorder="1" applyAlignment="1">
      <alignment vertical="center"/>
      <protection/>
    </xf>
    <xf numFmtId="168" fontId="3" fillId="0" borderId="0" xfId="20" applyNumberFormat="1" applyFont="1" applyBorder="1" applyAlignment="1">
      <alignment vertical="center" wrapText="1"/>
      <protection/>
    </xf>
    <xf numFmtId="0" fontId="3" fillId="0" borderId="0" xfId="20" applyNumberFormat="1" applyFont="1" quotePrefix="1">
      <alignment/>
      <protection/>
    </xf>
    <xf numFmtId="0" fontId="1" fillId="0" borderId="0" xfId="20">
      <alignment/>
      <protection/>
    </xf>
    <xf numFmtId="1" fontId="3" fillId="0" borderId="0" xfId="20" applyNumberFormat="1" applyFont="1" applyBorder="1" applyAlignment="1">
      <alignment vertical="center"/>
      <protection/>
    </xf>
    <xf numFmtId="168" fontId="3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20" applyNumberFormat="1" applyFont="1" applyBorder="1" applyAlignment="1">
      <alignment horizontal="center" vertical="center"/>
      <protection/>
    </xf>
    <xf numFmtId="1" fontId="1" fillId="0" borderId="0" xfId="20" applyNumberFormat="1" applyFont="1" applyBorder="1" applyAlignment="1">
      <alignment vertical="center"/>
      <protection/>
    </xf>
    <xf numFmtId="0" fontId="3" fillId="0" borderId="0" xfId="20" applyNumberFormat="1" applyFont="1" applyBorder="1" applyAlignment="1" applyProtection="1">
      <alignment horizontal="left" vertical="center" wrapText="1"/>
      <protection locked="0"/>
    </xf>
    <xf numFmtId="0" fontId="8" fillId="0" borderId="0" xfId="2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20" applyNumberFormat="1" applyFont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0" fontId="1" fillId="0" borderId="0" xfId="20" applyNumberFormat="1" quotePrefix="1">
      <alignment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14" fontId="4" fillId="0" borderId="9" xfId="20" applyNumberFormat="1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14" fontId="4" fillId="0" borderId="11" xfId="20" applyNumberFormat="1" applyFont="1" applyBorder="1" applyAlignment="1">
      <alignment horizontal="center"/>
      <protection/>
    </xf>
    <xf numFmtId="14" fontId="4" fillId="0" borderId="10" xfId="20" applyNumberFormat="1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Finanzhilfeberechnungsmuster 2011_2012 vorläufig" xfId="20"/>
    <cellStyle name="Dezimal_Finanzhilfeberechnungsmuster 2011_2012 vorläufi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8"/>
  <sheetViews>
    <sheetView tabSelected="1" workbookViewId="0" topLeftCell="A76">
      <selection activeCell="G6" sqref="G6"/>
    </sheetView>
  </sheetViews>
  <sheetFormatPr defaultColWidth="11.421875" defaultRowHeight="15"/>
  <cols>
    <col min="1" max="1" width="23.7109375" style="0" customWidth="1"/>
  </cols>
  <sheetData>
    <row r="1" spans="1:21" ht="15.6">
      <c r="A1" s="1" t="s">
        <v>102</v>
      </c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5"/>
      <c r="O1" s="5"/>
      <c r="P1" s="5"/>
      <c r="Q1" s="5"/>
      <c r="R1" s="5"/>
      <c r="S1" s="5"/>
      <c r="T1" s="5"/>
      <c r="U1" s="5"/>
    </row>
    <row r="2" spans="1:21" ht="15">
      <c r="A2" s="6" t="s">
        <v>114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</row>
    <row r="3" spans="1:21" ht="22.8">
      <c r="A3" s="7"/>
      <c r="B3" s="73" t="s">
        <v>0</v>
      </c>
      <c r="C3" s="74"/>
      <c r="D3" s="5"/>
      <c r="E3" s="5"/>
      <c r="F3" s="8"/>
      <c r="G3" s="8"/>
      <c r="H3" s="75">
        <v>44044</v>
      </c>
      <c r="I3" s="76"/>
      <c r="J3" s="75">
        <v>44409</v>
      </c>
      <c r="K3" s="77"/>
      <c r="L3" s="78"/>
      <c r="M3" s="5"/>
      <c r="N3" s="5"/>
      <c r="O3" s="5"/>
      <c r="P3" s="5"/>
      <c r="Q3" s="5"/>
      <c r="R3" s="5"/>
      <c r="S3" s="5"/>
      <c r="T3" s="5"/>
      <c r="U3" s="5"/>
    </row>
    <row r="4" spans="1:21" ht="15">
      <c r="A4" s="2"/>
      <c r="B4" s="9">
        <v>44409</v>
      </c>
      <c r="C4" s="10">
        <v>44044</v>
      </c>
      <c r="D4" s="3"/>
      <c r="E4" s="3"/>
      <c r="F4" s="8"/>
      <c r="G4" s="8"/>
      <c r="H4" s="11" t="s">
        <v>1</v>
      </c>
      <c r="I4" s="11" t="s">
        <v>2</v>
      </c>
      <c r="J4" s="11" t="s">
        <v>1</v>
      </c>
      <c r="K4" s="11" t="s">
        <v>2</v>
      </c>
      <c r="L4" s="11" t="s">
        <v>3</v>
      </c>
      <c r="M4" s="3"/>
      <c r="N4" s="3"/>
      <c r="O4" s="3"/>
      <c r="P4" s="3"/>
      <c r="Q4" s="3"/>
      <c r="R4" s="5"/>
      <c r="S4" s="5"/>
      <c r="T4" s="5"/>
      <c r="U4" s="5"/>
    </row>
    <row r="5" spans="1:21" ht="20.4">
      <c r="A5" s="12" t="s">
        <v>4</v>
      </c>
      <c r="B5" s="13">
        <f>C5+(C5/100*$L$9)</f>
        <v>1832.0427260197596</v>
      </c>
      <c r="C5" s="13">
        <v>1806.79</v>
      </c>
      <c r="D5" s="14"/>
      <c r="E5" s="8" t="s">
        <v>5</v>
      </c>
      <c r="F5" s="8"/>
      <c r="G5" s="8"/>
      <c r="H5" s="15">
        <v>5401.32</v>
      </c>
      <c r="I5" s="16">
        <v>64815.84</v>
      </c>
      <c r="J5" s="15">
        <v>5476.94</v>
      </c>
      <c r="K5" s="16">
        <f>J5*12</f>
        <v>65723.28</v>
      </c>
      <c r="L5" s="8"/>
      <c r="M5" s="3"/>
      <c r="N5" s="3"/>
      <c r="O5" s="3"/>
      <c r="P5" s="3"/>
      <c r="Q5" s="3"/>
      <c r="R5" s="3"/>
      <c r="S5" s="3"/>
      <c r="T5" s="3"/>
      <c r="U5" s="3"/>
    </row>
    <row r="6" spans="1:21" ht="20.4">
      <c r="A6" s="12" t="s">
        <v>6</v>
      </c>
      <c r="B6" s="13">
        <f>C6+(C6/100*$L$9)</f>
        <v>2590.689855559288</v>
      </c>
      <c r="C6" s="13">
        <v>2554.98</v>
      </c>
      <c r="D6" s="14"/>
      <c r="E6" s="8" t="s">
        <v>7</v>
      </c>
      <c r="F6" s="8"/>
      <c r="G6" s="8"/>
      <c r="H6" s="15">
        <v>266.79</v>
      </c>
      <c r="I6" s="16">
        <v>3201.48</v>
      </c>
      <c r="J6" s="15">
        <v>270.53</v>
      </c>
      <c r="K6" s="16">
        <f>J6*12</f>
        <v>3246.3599999999997</v>
      </c>
      <c r="L6" s="8"/>
      <c r="M6" s="3"/>
      <c r="N6" s="3"/>
      <c r="O6" s="3"/>
      <c r="P6" s="3"/>
      <c r="Q6" s="3"/>
      <c r="R6" s="3"/>
      <c r="S6" s="3"/>
      <c r="T6" s="3"/>
      <c r="U6" s="3"/>
    </row>
    <row r="7" spans="1:21" ht="20.4">
      <c r="A7" s="12" t="s">
        <v>8</v>
      </c>
      <c r="B7" s="13">
        <f>C7+(C7/100*$L$9)</f>
        <v>3172.0431819204973</v>
      </c>
      <c r="C7" s="13">
        <v>3128.32</v>
      </c>
      <c r="D7" s="14"/>
      <c r="E7" s="8" t="s">
        <v>9</v>
      </c>
      <c r="F7" s="8"/>
      <c r="G7" s="8"/>
      <c r="H7" s="15">
        <v>97.27</v>
      </c>
      <c r="I7" s="16">
        <v>1167.24</v>
      </c>
      <c r="J7" s="15">
        <v>98.63</v>
      </c>
      <c r="K7" s="16">
        <f>J7*12</f>
        <v>1183.56</v>
      </c>
      <c r="L7" s="8"/>
      <c r="M7" s="3"/>
      <c r="N7" s="3"/>
      <c r="O7" s="3"/>
      <c r="P7" s="3"/>
      <c r="Q7" s="3"/>
      <c r="R7" s="3"/>
      <c r="S7" s="3"/>
      <c r="T7" s="3"/>
      <c r="U7" s="3"/>
    </row>
    <row r="8" spans="1:21" ht="15">
      <c r="A8" s="12"/>
      <c r="B8" s="14"/>
      <c r="C8" s="14"/>
      <c r="D8" s="14"/>
      <c r="E8" s="8" t="s">
        <v>10</v>
      </c>
      <c r="F8" s="8"/>
      <c r="G8" s="8"/>
      <c r="H8" s="16">
        <v>120</v>
      </c>
      <c r="I8" s="16">
        <v>120</v>
      </c>
      <c r="J8" s="16">
        <v>120</v>
      </c>
      <c r="K8" s="16">
        <f>120</f>
        <v>120</v>
      </c>
      <c r="L8" s="8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12"/>
      <c r="B9" s="14"/>
      <c r="C9" s="14"/>
      <c r="D9" s="14"/>
      <c r="E9" s="17" t="s">
        <v>11</v>
      </c>
      <c r="F9" s="17"/>
      <c r="G9" s="17"/>
      <c r="H9" s="18"/>
      <c r="I9" s="18">
        <f>SUM(I5:I8)</f>
        <v>69304.56</v>
      </c>
      <c r="J9" s="18"/>
      <c r="K9" s="18">
        <f>SUM(K5:K8)</f>
        <v>70273.2</v>
      </c>
      <c r="L9" s="19">
        <f>(K9-I9)/(I9/100)</f>
        <v>1.3976569507114676</v>
      </c>
      <c r="M9" s="3"/>
      <c r="N9" s="3"/>
      <c r="O9" s="3"/>
      <c r="P9" s="3"/>
      <c r="Q9" s="3"/>
      <c r="R9" s="3"/>
      <c r="S9" s="3"/>
      <c r="T9" s="3"/>
      <c r="U9" s="3"/>
    </row>
    <row r="10" spans="1:21" ht="15">
      <c r="A10" s="20"/>
      <c r="B10" s="21"/>
      <c r="C10" s="3"/>
      <c r="D10" s="3"/>
      <c r="E10" s="3"/>
      <c r="F10" s="3"/>
      <c r="G10" s="3"/>
      <c r="H10" s="3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5"/>
      <c r="U10" s="5"/>
    </row>
    <row r="11" spans="1:21" ht="15">
      <c r="A11" s="22"/>
      <c r="B11" s="23"/>
      <c r="C11" s="24" t="s">
        <v>12</v>
      </c>
      <c r="D11" s="24"/>
      <c r="E11" s="24"/>
      <c r="F11" s="25" t="s">
        <v>13</v>
      </c>
      <c r="G11" s="26"/>
      <c r="H11" s="26"/>
      <c r="I11" s="27" t="s">
        <v>13</v>
      </c>
      <c r="J11" s="28"/>
      <c r="K11" s="28"/>
      <c r="L11" s="29" t="s">
        <v>14</v>
      </c>
      <c r="M11" s="2" t="s">
        <v>15</v>
      </c>
      <c r="N11" s="2" t="s">
        <v>15</v>
      </c>
      <c r="O11" s="2" t="s">
        <v>15</v>
      </c>
      <c r="P11" s="2" t="s">
        <v>16</v>
      </c>
      <c r="Q11" s="2" t="s">
        <v>16</v>
      </c>
      <c r="R11" s="2" t="s">
        <v>16</v>
      </c>
      <c r="S11" s="2" t="s">
        <v>16</v>
      </c>
      <c r="T11" s="2" t="s">
        <v>16</v>
      </c>
      <c r="U11" s="2" t="s">
        <v>16</v>
      </c>
    </row>
    <row r="12" spans="1:21" ht="15">
      <c r="A12" s="22"/>
      <c r="B12" s="23"/>
      <c r="C12" s="24" t="s">
        <v>17</v>
      </c>
      <c r="D12" s="24"/>
      <c r="E12" s="24"/>
      <c r="F12" s="25" t="s">
        <v>18</v>
      </c>
      <c r="G12" s="26"/>
      <c r="H12" s="26"/>
      <c r="I12" s="30" t="s">
        <v>19</v>
      </c>
      <c r="J12" s="31"/>
      <c r="K12" s="31"/>
      <c r="L12" s="32" t="s">
        <v>20</v>
      </c>
      <c r="M12" s="2" t="s">
        <v>21</v>
      </c>
      <c r="N12" s="2" t="s">
        <v>21</v>
      </c>
      <c r="O12" s="2" t="s">
        <v>21</v>
      </c>
      <c r="P12" s="2" t="s">
        <v>22</v>
      </c>
      <c r="Q12" s="2" t="s">
        <v>22</v>
      </c>
      <c r="R12" s="2" t="s">
        <v>22</v>
      </c>
      <c r="S12" s="2" t="s">
        <v>22</v>
      </c>
      <c r="T12" s="2" t="s">
        <v>22</v>
      </c>
      <c r="U12" s="2" t="s">
        <v>22</v>
      </c>
    </row>
    <row r="13" spans="1:21" ht="15">
      <c r="A13" s="23" t="s">
        <v>23</v>
      </c>
      <c r="B13" s="23" t="s">
        <v>24</v>
      </c>
      <c r="C13" s="33" t="s">
        <v>25</v>
      </c>
      <c r="D13" s="33" t="s">
        <v>26</v>
      </c>
      <c r="E13" s="33" t="s">
        <v>26</v>
      </c>
      <c r="F13" s="34" t="s">
        <v>27</v>
      </c>
      <c r="G13" s="35" t="s">
        <v>26</v>
      </c>
      <c r="H13" s="35" t="s">
        <v>28</v>
      </c>
      <c r="I13" s="36" t="s">
        <v>27</v>
      </c>
      <c r="J13" s="37" t="s">
        <v>26</v>
      </c>
      <c r="K13" s="38" t="s">
        <v>28</v>
      </c>
      <c r="L13" s="32" t="s">
        <v>29</v>
      </c>
      <c r="M13" s="3" t="s">
        <v>103</v>
      </c>
      <c r="N13" s="3" t="s">
        <v>103</v>
      </c>
      <c r="O13" s="3" t="s">
        <v>103</v>
      </c>
      <c r="P13" s="2" t="s">
        <v>27</v>
      </c>
      <c r="Q13" s="2" t="s">
        <v>26</v>
      </c>
      <c r="R13" s="2" t="s">
        <v>28</v>
      </c>
      <c r="S13" s="2" t="s">
        <v>27</v>
      </c>
      <c r="T13" s="2" t="s">
        <v>26</v>
      </c>
      <c r="U13" s="2" t="s">
        <v>26</v>
      </c>
    </row>
    <row r="14" spans="1:21" ht="15">
      <c r="A14" s="39"/>
      <c r="B14" s="23"/>
      <c r="C14" s="40" t="s">
        <v>30</v>
      </c>
      <c r="D14" s="40" t="s">
        <v>30</v>
      </c>
      <c r="E14" s="40" t="s">
        <v>31</v>
      </c>
      <c r="F14" s="34" t="s">
        <v>30</v>
      </c>
      <c r="G14" s="35" t="s">
        <v>30</v>
      </c>
      <c r="H14" s="35" t="s">
        <v>30</v>
      </c>
      <c r="I14" s="41" t="s">
        <v>30</v>
      </c>
      <c r="J14" s="42" t="s">
        <v>30</v>
      </c>
      <c r="K14" s="38" t="s">
        <v>30</v>
      </c>
      <c r="L14" s="32" t="s">
        <v>32</v>
      </c>
      <c r="M14" s="6" t="s">
        <v>33</v>
      </c>
      <c r="N14" s="2" t="s">
        <v>34</v>
      </c>
      <c r="O14" s="2" t="s">
        <v>35</v>
      </c>
      <c r="P14" s="23" t="s">
        <v>36</v>
      </c>
      <c r="Q14" s="23" t="s">
        <v>30</v>
      </c>
      <c r="R14" s="23" t="s">
        <v>36</v>
      </c>
      <c r="S14" s="2" t="s">
        <v>30</v>
      </c>
      <c r="T14" s="23" t="s">
        <v>30</v>
      </c>
      <c r="U14" s="2" t="s">
        <v>37</v>
      </c>
    </row>
    <row r="15" spans="1:21" ht="15">
      <c r="A15" s="43"/>
      <c r="B15" s="23"/>
      <c r="C15" s="23"/>
      <c r="D15" s="23"/>
      <c r="E15" s="40" t="s">
        <v>36</v>
      </c>
      <c r="F15" s="40"/>
      <c r="G15" s="40"/>
      <c r="H15" s="40"/>
      <c r="I15" s="41" t="s">
        <v>38</v>
      </c>
      <c r="J15" s="42" t="s">
        <v>38</v>
      </c>
      <c r="K15" s="38" t="s">
        <v>38</v>
      </c>
      <c r="L15" s="32" t="s">
        <v>39</v>
      </c>
      <c r="M15" s="3"/>
      <c r="N15" s="2" t="s">
        <v>40</v>
      </c>
      <c r="O15" s="2" t="s">
        <v>41</v>
      </c>
      <c r="P15" s="2" t="s">
        <v>35</v>
      </c>
      <c r="Q15" s="2" t="s">
        <v>35</v>
      </c>
      <c r="R15" s="2" t="s">
        <v>35</v>
      </c>
      <c r="S15" s="2" t="s">
        <v>40</v>
      </c>
      <c r="T15" s="2" t="s">
        <v>40</v>
      </c>
      <c r="U15" s="2" t="s">
        <v>40</v>
      </c>
    </row>
    <row r="16" spans="1:21" ht="15">
      <c r="A16" s="43"/>
      <c r="B16" s="23"/>
      <c r="C16" s="8"/>
      <c r="D16" s="8"/>
      <c r="E16" s="8"/>
      <c r="F16" s="8"/>
      <c r="G16" s="8"/>
      <c r="H16" s="8"/>
      <c r="I16" s="41" t="s">
        <v>42</v>
      </c>
      <c r="J16" s="42" t="s">
        <v>42</v>
      </c>
      <c r="K16" s="38" t="s">
        <v>42</v>
      </c>
      <c r="L16" s="44" t="s">
        <v>43</v>
      </c>
      <c r="M16" s="45"/>
      <c r="N16" s="2"/>
      <c r="O16" s="2"/>
      <c r="P16" s="2" t="s">
        <v>41</v>
      </c>
      <c r="Q16" s="2" t="s">
        <v>41</v>
      </c>
      <c r="R16" s="2" t="s">
        <v>41</v>
      </c>
      <c r="S16" s="2"/>
      <c r="T16" s="2"/>
      <c r="U16" s="2"/>
    </row>
    <row r="17" spans="1:21" ht="15">
      <c r="A17" s="23"/>
      <c r="B17" s="23"/>
      <c r="C17" s="46"/>
      <c r="D17" s="46"/>
      <c r="E17" s="46"/>
      <c r="F17" s="46"/>
      <c r="G17" s="46"/>
      <c r="H17" s="46"/>
      <c r="I17" s="47"/>
      <c r="J17" s="48"/>
      <c r="K17" s="49"/>
      <c r="L17" s="48"/>
      <c r="M17" s="5"/>
      <c r="N17" s="5"/>
      <c r="O17" s="5"/>
      <c r="P17" s="5"/>
      <c r="Q17" s="5"/>
      <c r="R17" s="5"/>
      <c r="S17" s="5"/>
      <c r="T17" s="5"/>
      <c r="U17" s="5"/>
    </row>
    <row r="18" spans="1:21" ht="20.4">
      <c r="A18" s="50" t="s">
        <v>44</v>
      </c>
      <c r="B18" s="51"/>
      <c r="C18" s="52">
        <v>0.56</v>
      </c>
      <c r="D18" s="52">
        <v>0</v>
      </c>
      <c r="E18" s="52">
        <v>0.04</v>
      </c>
      <c r="F18" s="53" t="e">
        <f aca="true" t="shared" si="0" ref="F18:F70">I18/L18</f>
        <v>#DIV/0!</v>
      </c>
      <c r="G18" s="53" t="e">
        <f aca="true" t="shared" si="1" ref="G18:G70">J18/L18</f>
        <v>#DIV/0!</v>
      </c>
      <c r="H18" s="53" t="e">
        <f aca="true" t="shared" si="2" ref="H18:H70">K18/L18</f>
        <v>#DIV/0!</v>
      </c>
      <c r="I18" s="54"/>
      <c r="J18" s="54"/>
      <c r="K18" s="54"/>
      <c r="L18" s="54"/>
      <c r="M18" s="55" t="e">
        <f aca="true" t="shared" si="3" ref="M18:M70">IF(O18&lt;N18,O18,N18)</f>
        <v>#DIV/0!</v>
      </c>
      <c r="N18" s="55">
        <f aca="true" t="shared" si="4" ref="N18:N70">S18+T18+U18</f>
        <v>1849.625890916269</v>
      </c>
      <c r="O18" s="55" t="e">
        <f aca="true" t="shared" si="5" ref="O18:O70">P18+Q18+R18</f>
        <v>#DIV/0!</v>
      </c>
      <c r="P18" s="55" t="e">
        <f aca="true" t="shared" si="6" ref="P18:P70">IF(F18&gt;0,F18*$B$7,0)</f>
        <v>#DIV/0!</v>
      </c>
      <c r="Q18" s="55" t="e">
        <f aca="true" t="shared" si="7" ref="Q18:Q70">IF(G18&gt;0,G18*$B$6,0)</f>
        <v>#DIV/0!</v>
      </c>
      <c r="R18" s="55" t="e">
        <f aca="true" t="shared" si="8" ref="R18:R70">IF(H18&gt;0,H18*$B$5,0)</f>
        <v>#DIV/0!</v>
      </c>
      <c r="S18" s="55">
        <f aca="true" t="shared" si="9" ref="S18:S70">IF(C18&gt;0,C18*$B$7,0)</f>
        <v>1776.3441818754786</v>
      </c>
      <c r="T18" s="55">
        <f aca="true" t="shared" si="10" ref="T18:T70">IF(D18&gt;0,D18*$B$6,0)</f>
        <v>0</v>
      </c>
      <c r="U18" s="55">
        <f aca="true" t="shared" si="11" ref="U18:U70">IF(E18&gt;0,E18*$B$5,0)</f>
        <v>73.28170904079039</v>
      </c>
    </row>
    <row r="19" spans="1:21" ht="40.8">
      <c r="A19" s="56" t="s">
        <v>104</v>
      </c>
      <c r="B19" s="57"/>
      <c r="C19" s="52">
        <v>1.06</v>
      </c>
      <c r="D19" s="52">
        <v>0</v>
      </c>
      <c r="E19" s="52">
        <v>0.08</v>
      </c>
      <c r="F19" s="53" t="e">
        <f t="shared" si="0"/>
        <v>#DIV/0!</v>
      </c>
      <c r="G19" s="53" t="e">
        <f t="shared" si="1"/>
        <v>#DIV/0!</v>
      </c>
      <c r="H19" s="53" t="e">
        <f t="shared" si="2"/>
        <v>#DIV/0!</v>
      </c>
      <c r="I19" s="54"/>
      <c r="J19" s="54"/>
      <c r="K19" s="54"/>
      <c r="L19" s="54"/>
      <c r="M19" s="55" t="e">
        <f t="shared" si="3"/>
        <v>#DIV/0!</v>
      </c>
      <c r="N19" s="55">
        <f t="shared" si="4"/>
        <v>3508.9291909173085</v>
      </c>
      <c r="O19" s="55" t="e">
        <f t="shared" si="5"/>
        <v>#DIV/0!</v>
      </c>
      <c r="P19" s="55" t="e">
        <f t="shared" si="6"/>
        <v>#DIV/0!</v>
      </c>
      <c r="Q19" s="55" t="e">
        <f t="shared" si="7"/>
        <v>#DIV/0!</v>
      </c>
      <c r="R19" s="55" t="e">
        <f t="shared" si="8"/>
        <v>#DIV/0!</v>
      </c>
      <c r="S19" s="55">
        <f t="shared" si="9"/>
        <v>3362.3657728357275</v>
      </c>
      <c r="T19" s="55">
        <f t="shared" si="10"/>
        <v>0</v>
      </c>
      <c r="U19" s="55">
        <f t="shared" si="11"/>
        <v>146.56341808158078</v>
      </c>
    </row>
    <row r="20" spans="1:21" ht="21.6">
      <c r="A20" s="58" t="s">
        <v>105</v>
      </c>
      <c r="B20" s="51"/>
      <c r="C20" s="52">
        <v>1.25</v>
      </c>
      <c r="D20" s="52">
        <v>0</v>
      </c>
      <c r="E20" s="52">
        <v>2.66</v>
      </c>
      <c r="F20" s="53" t="e">
        <f t="shared" si="0"/>
        <v>#DIV/0!</v>
      </c>
      <c r="G20" s="53" t="e">
        <f t="shared" si="1"/>
        <v>#DIV/0!</v>
      </c>
      <c r="H20" s="53" t="e">
        <f t="shared" si="2"/>
        <v>#DIV/0!</v>
      </c>
      <c r="I20" s="54"/>
      <c r="J20" s="54"/>
      <c r="K20" s="54"/>
      <c r="L20" s="54"/>
      <c r="M20" s="55" t="e">
        <f t="shared" si="3"/>
        <v>#DIV/0!</v>
      </c>
      <c r="N20" s="55">
        <f t="shared" si="4"/>
        <v>8838.287628613183</v>
      </c>
      <c r="O20" s="55" t="e">
        <f t="shared" si="5"/>
        <v>#DIV/0!</v>
      </c>
      <c r="P20" s="55" t="e">
        <f t="shared" si="6"/>
        <v>#DIV/0!</v>
      </c>
      <c r="Q20" s="55" t="e">
        <f t="shared" si="7"/>
        <v>#DIV/0!</v>
      </c>
      <c r="R20" s="55" t="e">
        <f t="shared" si="8"/>
        <v>#DIV/0!</v>
      </c>
      <c r="S20" s="55">
        <f t="shared" si="9"/>
        <v>3965.0539774006215</v>
      </c>
      <c r="T20" s="55">
        <f t="shared" si="10"/>
        <v>0</v>
      </c>
      <c r="U20" s="55">
        <f t="shared" si="11"/>
        <v>4873.233651212561</v>
      </c>
    </row>
    <row r="21" spans="1:21" ht="30.6">
      <c r="A21" s="56" t="s">
        <v>106</v>
      </c>
      <c r="B21" s="51"/>
      <c r="C21" s="52">
        <v>1.45</v>
      </c>
      <c r="D21" s="52">
        <v>0</v>
      </c>
      <c r="E21" s="52">
        <v>3.1</v>
      </c>
      <c r="F21" s="53" t="e">
        <f t="shared" si="0"/>
        <v>#DIV/0!</v>
      </c>
      <c r="G21" s="53" t="e">
        <f t="shared" si="1"/>
        <v>#DIV/0!</v>
      </c>
      <c r="H21" s="53" t="e">
        <f t="shared" si="2"/>
        <v>#DIV/0!</v>
      </c>
      <c r="I21" s="54"/>
      <c r="J21" s="54"/>
      <c r="K21" s="54"/>
      <c r="L21" s="54"/>
      <c r="M21" s="55" t="e">
        <f t="shared" si="3"/>
        <v>#DIV/0!</v>
      </c>
      <c r="N21" s="55">
        <f t="shared" si="4"/>
        <v>10278.795064445976</v>
      </c>
      <c r="O21" s="55" t="e">
        <f t="shared" si="5"/>
        <v>#DIV/0!</v>
      </c>
      <c r="P21" s="55" t="e">
        <f t="shared" si="6"/>
        <v>#DIV/0!</v>
      </c>
      <c r="Q21" s="55" t="e">
        <f t="shared" si="7"/>
        <v>#DIV/0!</v>
      </c>
      <c r="R21" s="55" t="e">
        <f t="shared" si="8"/>
        <v>#DIV/0!</v>
      </c>
      <c r="S21" s="55">
        <f t="shared" si="9"/>
        <v>4599.462613784721</v>
      </c>
      <c r="T21" s="55">
        <f t="shared" si="10"/>
        <v>0</v>
      </c>
      <c r="U21" s="55">
        <f t="shared" si="11"/>
        <v>5679.332450661255</v>
      </c>
    </row>
    <row r="22" spans="1:21" ht="20.4">
      <c r="A22" s="50" t="s">
        <v>107</v>
      </c>
      <c r="B22" s="59"/>
      <c r="C22" s="52">
        <v>1.02</v>
      </c>
      <c r="D22" s="52">
        <v>0</v>
      </c>
      <c r="E22" s="52">
        <v>1.4</v>
      </c>
      <c r="F22" s="53" t="e">
        <f t="shared" si="0"/>
        <v>#DIV/0!</v>
      </c>
      <c r="G22" s="53" t="e">
        <f t="shared" si="1"/>
        <v>#DIV/0!</v>
      </c>
      <c r="H22" s="53" t="e">
        <f t="shared" si="2"/>
        <v>#DIV/0!</v>
      </c>
      <c r="I22" s="54"/>
      <c r="J22" s="54"/>
      <c r="K22" s="54"/>
      <c r="L22" s="54"/>
      <c r="M22" s="55" t="e">
        <f t="shared" si="3"/>
        <v>#DIV/0!</v>
      </c>
      <c r="N22" s="55">
        <f t="shared" si="4"/>
        <v>5800.34386198657</v>
      </c>
      <c r="O22" s="55" t="e">
        <f t="shared" si="5"/>
        <v>#DIV/0!</v>
      </c>
      <c r="P22" s="55" t="e">
        <f t="shared" si="6"/>
        <v>#DIV/0!</v>
      </c>
      <c r="Q22" s="55" t="e">
        <f t="shared" si="7"/>
        <v>#DIV/0!</v>
      </c>
      <c r="R22" s="55" t="e">
        <f t="shared" si="8"/>
        <v>#DIV/0!</v>
      </c>
      <c r="S22" s="55">
        <f t="shared" si="9"/>
        <v>3235.4840455589074</v>
      </c>
      <c r="T22" s="55">
        <f t="shared" si="10"/>
        <v>0</v>
      </c>
      <c r="U22" s="55">
        <f t="shared" si="11"/>
        <v>2564.859816427663</v>
      </c>
    </row>
    <row r="23" spans="1:21" ht="20.4">
      <c r="A23" s="50" t="s">
        <v>108</v>
      </c>
      <c r="B23" s="59"/>
      <c r="C23" s="52">
        <v>0.97</v>
      </c>
      <c r="D23" s="52">
        <v>0</v>
      </c>
      <c r="E23" s="52">
        <v>0</v>
      </c>
      <c r="F23" s="53" t="e">
        <f t="shared" si="0"/>
        <v>#DIV/0!</v>
      </c>
      <c r="G23" s="53" t="e">
        <f t="shared" si="1"/>
        <v>#DIV/0!</v>
      </c>
      <c r="H23" s="53" t="e">
        <f t="shared" si="2"/>
        <v>#DIV/0!</v>
      </c>
      <c r="I23" s="54"/>
      <c r="J23" s="54"/>
      <c r="K23" s="54"/>
      <c r="L23" s="54"/>
      <c r="M23" s="55" t="e">
        <f t="shared" si="3"/>
        <v>#DIV/0!</v>
      </c>
      <c r="N23" s="55">
        <f t="shared" si="4"/>
        <v>3076.8818864628824</v>
      </c>
      <c r="O23" s="55" t="e">
        <f t="shared" si="5"/>
        <v>#DIV/0!</v>
      </c>
      <c r="P23" s="55" t="e">
        <f t="shared" si="6"/>
        <v>#DIV/0!</v>
      </c>
      <c r="Q23" s="55" t="e">
        <f t="shared" si="7"/>
        <v>#DIV/0!</v>
      </c>
      <c r="R23" s="55" t="e">
        <f t="shared" si="8"/>
        <v>#DIV/0!</v>
      </c>
      <c r="S23" s="55">
        <f t="shared" si="9"/>
        <v>3076.8818864628824</v>
      </c>
      <c r="T23" s="55">
        <f t="shared" si="10"/>
        <v>0</v>
      </c>
      <c r="U23" s="55">
        <f t="shared" si="11"/>
        <v>0</v>
      </c>
    </row>
    <row r="24" spans="1:21" ht="20.4">
      <c r="A24" s="50" t="s">
        <v>109</v>
      </c>
      <c r="B24" s="59"/>
      <c r="C24" s="52">
        <v>1.65</v>
      </c>
      <c r="D24" s="52">
        <v>0</v>
      </c>
      <c r="E24" s="52">
        <v>2.33</v>
      </c>
      <c r="F24" s="53" t="e">
        <f t="shared" si="0"/>
        <v>#DIV/0!</v>
      </c>
      <c r="G24" s="53" t="e">
        <f t="shared" si="1"/>
        <v>#DIV/0!</v>
      </c>
      <c r="H24" s="53" t="e">
        <f t="shared" si="2"/>
        <v>#DIV/0!</v>
      </c>
      <c r="I24" s="54"/>
      <c r="J24" s="54"/>
      <c r="K24" s="54"/>
      <c r="L24" s="54"/>
      <c r="M24" s="55" t="e">
        <f t="shared" si="3"/>
        <v>#DIV/0!</v>
      </c>
      <c r="N24" s="55">
        <f t="shared" si="4"/>
        <v>9502.530801794861</v>
      </c>
      <c r="O24" s="55" t="e">
        <f t="shared" si="5"/>
        <v>#DIV/0!</v>
      </c>
      <c r="P24" s="55" t="e">
        <f t="shared" si="6"/>
        <v>#DIV/0!</v>
      </c>
      <c r="Q24" s="55" t="e">
        <f t="shared" si="7"/>
        <v>#DIV/0!</v>
      </c>
      <c r="R24" s="55" t="e">
        <f t="shared" si="8"/>
        <v>#DIV/0!</v>
      </c>
      <c r="S24" s="55">
        <f t="shared" si="9"/>
        <v>5233.871250168821</v>
      </c>
      <c r="T24" s="55">
        <f t="shared" si="10"/>
        <v>0</v>
      </c>
      <c r="U24" s="55">
        <f t="shared" si="11"/>
        <v>4268.65955162604</v>
      </c>
    </row>
    <row r="25" spans="1:21" ht="20.4">
      <c r="A25" s="50" t="s">
        <v>110</v>
      </c>
      <c r="B25" s="59"/>
      <c r="C25" s="52">
        <v>1.58</v>
      </c>
      <c r="D25" s="52">
        <v>0</v>
      </c>
      <c r="E25" s="52">
        <v>2.22</v>
      </c>
      <c r="F25" s="53" t="e">
        <f t="shared" si="0"/>
        <v>#DIV/0!</v>
      </c>
      <c r="G25" s="53" t="e">
        <f t="shared" si="1"/>
        <v>#DIV/0!</v>
      </c>
      <c r="H25" s="53" t="e">
        <f t="shared" si="2"/>
        <v>#DIV/0!</v>
      </c>
      <c r="I25" s="54"/>
      <c r="J25" s="54"/>
      <c r="K25" s="54"/>
      <c r="L25" s="54"/>
      <c r="M25" s="55" t="e">
        <f t="shared" si="3"/>
        <v>#DIV/0!</v>
      </c>
      <c r="N25" s="55">
        <f t="shared" si="4"/>
        <v>9078.963079198253</v>
      </c>
      <c r="O25" s="55" t="e">
        <f t="shared" si="5"/>
        <v>#DIV/0!</v>
      </c>
      <c r="P25" s="55" t="e">
        <f t="shared" si="6"/>
        <v>#DIV/0!</v>
      </c>
      <c r="Q25" s="55" t="e">
        <f t="shared" si="7"/>
        <v>#DIV/0!</v>
      </c>
      <c r="R25" s="55" t="e">
        <f t="shared" si="8"/>
        <v>#DIV/0!</v>
      </c>
      <c r="S25" s="55">
        <f t="shared" si="9"/>
        <v>5011.828227434386</v>
      </c>
      <c r="T25" s="55">
        <f t="shared" si="10"/>
        <v>0</v>
      </c>
      <c r="U25" s="55">
        <f t="shared" si="11"/>
        <v>4067.1348517638667</v>
      </c>
    </row>
    <row r="26" spans="1:21" ht="20.4">
      <c r="A26" s="50" t="s">
        <v>111</v>
      </c>
      <c r="B26" s="59"/>
      <c r="C26" s="52">
        <v>1.13</v>
      </c>
      <c r="D26" s="52">
        <v>0</v>
      </c>
      <c r="E26" s="52">
        <v>0</v>
      </c>
      <c r="F26" s="53" t="e">
        <f t="shared" si="0"/>
        <v>#DIV/0!</v>
      </c>
      <c r="G26" s="53" t="e">
        <f t="shared" si="1"/>
        <v>#DIV/0!</v>
      </c>
      <c r="H26" s="53" t="e">
        <f t="shared" si="2"/>
        <v>#DIV/0!</v>
      </c>
      <c r="I26" s="54"/>
      <c r="J26" s="54"/>
      <c r="K26" s="54"/>
      <c r="L26" s="54"/>
      <c r="M26" s="55" t="e">
        <f t="shared" si="3"/>
        <v>#DIV/0!</v>
      </c>
      <c r="N26" s="55">
        <f t="shared" si="4"/>
        <v>3584.4087955701616</v>
      </c>
      <c r="O26" s="55" t="e">
        <f t="shared" si="5"/>
        <v>#DIV/0!</v>
      </c>
      <c r="P26" s="55" t="e">
        <f t="shared" si="6"/>
        <v>#DIV/0!</v>
      </c>
      <c r="Q26" s="55" t="e">
        <f t="shared" si="7"/>
        <v>#DIV/0!</v>
      </c>
      <c r="R26" s="55" t="e">
        <f t="shared" si="8"/>
        <v>#DIV/0!</v>
      </c>
      <c r="S26" s="55">
        <f t="shared" si="9"/>
        <v>3584.4087955701616</v>
      </c>
      <c r="T26" s="55">
        <f t="shared" si="10"/>
        <v>0</v>
      </c>
      <c r="U26" s="55">
        <f t="shared" si="11"/>
        <v>0</v>
      </c>
    </row>
    <row r="27" spans="1:21" ht="20.4">
      <c r="A27" s="60" t="s">
        <v>45</v>
      </c>
      <c r="B27" s="61"/>
      <c r="C27" s="52">
        <v>0.81</v>
      </c>
      <c r="D27" s="52">
        <v>0</v>
      </c>
      <c r="E27" s="52">
        <v>2.11</v>
      </c>
      <c r="F27" s="53" t="e">
        <f t="shared" si="0"/>
        <v>#DIV/0!</v>
      </c>
      <c r="G27" s="53" t="e">
        <f t="shared" si="1"/>
        <v>#DIV/0!</v>
      </c>
      <c r="H27" s="53" t="e">
        <f t="shared" si="2"/>
        <v>#DIV/0!</v>
      </c>
      <c r="I27" s="54"/>
      <c r="J27" s="54"/>
      <c r="K27" s="54"/>
      <c r="L27" s="54"/>
      <c r="M27" s="55" t="e">
        <f t="shared" si="3"/>
        <v>#DIV/0!</v>
      </c>
      <c r="N27" s="55">
        <f t="shared" si="4"/>
        <v>6434.965129257295</v>
      </c>
      <c r="O27" s="55" t="e">
        <f t="shared" si="5"/>
        <v>#DIV/0!</v>
      </c>
      <c r="P27" s="55" t="e">
        <f t="shared" si="6"/>
        <v>#DIV/0!</v>
      </c>
      <c r="Q27" s="55" t="e">
        <f t="shared" si="7"/>
        <v>#DIV/0!</v>
      </c>
      <c r="R27" s="55" t="e">
        <f t="shared" si="8"/>
        <v>#DIV/0!</v>
      </c>
      <c r="S27" s="55">
        <f t="shared" si="9"/>
        <v>2569.354977355603</v>
      </c>
      <c r="T27" s="55">
        <f t="shared" si="10"/>
        <v>0</v>
      </c>
      <c r="U27" s="55">
        <f t="shared" si="11"/>
        <v>3865.6101519016925</v>
      </c>
    </row>
    <row r="28" spans="1:21" ht="20.4">
      <c r="A28" s="60" t="s">
        <v>46</v>
      </c>
      <c r="B28" s="62"/>
      <c r="C28" s="52">
        <v>0.83</v>
      </c>
      <c r="D28" s="52">
        <v>0</v>
      </c>
      <c r="E28" s="52">
        <v>1.3</v>
      </c>
      <c r="F28" s="53" t="e">
        <f t="shared" si="0"/>
        <v>#DIV/0!</v>
      </c>
      <c r="G28" s="53" t="e">
        <f t="shared" si="1"/>
        <v>#DIV/0!</v>
      </c>
      <c r="H28" s="53" t="e">
        <f t="shared" si="2"/>
        <v>#DIV/0!</v>
      </c>
      <c r="I28" s="54"/>
      <c r="J28" s="54"/>
      <c r="K28" s="54"/>
      <c r="L28" s="54"/>
      <c r="M28" s="55" t="e">
        <f t="shared" si="3"/>
        <v>#DIV/0!</v>
      </c>
      <c r="N28" s="55">
        <f t="shared" si="4"/>
        <v>5014.4513848197</v>
      </c>
      <c r="O28" s="55" t="e">
        <f t="shared" si="5"/>
        <v>#DIV/0!</v>
      </c>
      <c r="P28" s="55" t="e">
        <f t="shared" si="6"/>
        <v>#DIV/0!</v>
      </c>
      <c r="Q28" s="55" t="e">
        <f t="shared" si="7"/>
        <v>#DIV/0!</v>
      </c>
      <c r="R28" s="55" t="e">
        <f t="shared" si="8"/>
        <v>#DIV/0!</v>
      </c>
      <c r="S28" s="55">
        <f t="shared" si="9"/>
        <v>2632.7958409940125</v>
      </c>
      <c r="T28" s="55">
        <f t="shared" si="10"/>
        <v>0</v>
      </c>
      <c r="U28" s="55">
        <f t="shared" si="11"/>
        <v>2381.6555438256873</v>
      </c>
    </row>
    <row r="29" spans="1:21" ht="20.4">
      <c r="A29" s="60" t="s">
        <v>47</v>
      </c>
      <c r="B29" s="62"/>
      <c r="C29" s="52">
        <v>0.83</v>
      </c>
      <c r="D29" s="52">
        <v>0</v>
      </c>
      <c r="E29" s="52">
        <v>1.3</v>
      </c>
      <c r="F29" s="53" t="e">
        <f t="shared" si="0"/>
        <v>#DIV/0!</v>
      </c>
      <c r="G29" s="53" t="e">
        <f t="shared" si="1"/>
        <v>#DIV/0!</v>
      </c>
      <c r="H29" s="53" t="e">
        <f t="shared" si="2"/>
        <v>#DIV/0!</v>
      </c>
      <c r="I29" s="54"/>
      <c r="J29" s="54"/>
      <c r="K29" s="54"/>
      <c r="L29" s="54"/>
      <c r="M29" s="55" t="e">
        <f t="shared" si="3"/>
        <v>#DIV/0!</v>
      </c>
      <c r="N29" s="55">
        <f t="shared" si="4"/>
        <v>5014.4513848197</v>
      </c>
      <c r="O29" s="55" t="e">
        <f t="shared" si="5"/>
        <v>#DIV/0!</v>
      </c>
      <c r="P29" s="55" t="e">
        <f t="shared" si="6"/>
        <v>#DIV/0!</v>
      </c>
      <c r="Q29" s="55" t="e">
        <f t="shared" si="7"/>
        <v>#DIV/0!</v>
      </c>
      <c r="R29" s="55" t="e">
        <f t="shared" si="8"/>
        <v>#DIV/0!</v>
      </c>
      <c r="S29" s="55">
        <f t="shared" si="9"/>
        <v>2632.7958409940125</v>
      </c>
      <c r="T29" s="55">
        <f t="shared" si="10"/>
        <v>0</v>
      </c>
      <c r="U29" s="55">
        <f t="shared" si="11"/>
        <v>2381.6555438256873</v>
      </c>
    </row>
    <row r="30" spans="1:21" ht="20.4">
      <c r="A30" s="60" t="s">
        <v>48</v>
      </c>
      <c r="B30" s="62"/>
      <c r="C30" s="52">
        <v>0.83</v>
      </c>
      <c r="D30" s="52">
        <v>0</v>
      </c>
      <c r="E30" s="52">
        <v>1.3</v>
      </c>
      <c r="F30" s="53" t="e">
        <f t="shared" si="0"/>
        <v>#DIV/0!</v>
      </c>
      <c r="G30" s="53" t="e">
        <f t="shared" si="1"/>
        <v>#DIV/0!</v>
      </c>
      <c r="H30" s="53" t="e">
        <f t="shared" si="2"/>
        <v>#DIV/0!</v>
      </c>
      <c r="I30" s="54"/>
      <c r="J30" s="54"/>
      <c r="K30" s="54"/>
      <c r="L30" s="54"/>
      <c r="M30" s="55" t="e">
        <f t="shared" si="3"/>
        <v>#DIV/0!</v>
      </c>
      <c r="N30" s="55">
        <f t="shared" si="4"/>
        <v>5014.4513848197</v>
      </c>
      <c r="O30" s="55" t="e">
        <f t="shared" si="5"/>
        <v>#DIV/0!</v>
      </c>
      <c r="P30" s="55" t="e">
        <f t="shared" si="6"/>
        <v>#DIV/0!</v>
      </c>
      <c r="Q30" s="55" t="e">
        <f t="shared" si="7"/>
        <v>#DIV/0!</v>
      </c>
      <c r="R30" s="55" t="e">
        <f t="shared" si="8"/>
        <v>#DIV/0!</v>
      </c>
      <c r="S30" s="55">
        <f t="shared" si="9"/>
        <v>2632.7958409940125</v>
      </c>
      <c r="T30" s="55">
        <f t="shared" si="10"/>
        <v>0</v>
      </c>
      <c r="U30" s="55">
        <f t="shared" si="11"/>
        <v>2381.6555438256873</v>
      </c>
    </row>
    <row r="31" spans="1:21" ht="20.4">
      <c r="A31" s="60" t="s">
        <v>49</v>
      </c>
      <c r="B31" s="62"/>
      <c r="C31" s="52">
        <v>0.83</v>
      </c>
      <c r="D31" s="52">
        <v>0</v>
      </c>
      <c r="E31" s="52">
        <v>1.3</v>
      </c>
      <c r="F31" s="53" t="e">
        <f t="shared" si="0"/>
        <v>#DIV/0!</v>
      </c>
      <c r="G31" s="53" t="e">
        <f t="shared" si="1"/>
        <v>#DIV/0!</v>
      </c>
      <c r="H31" s="53" t="e">
        <f t="shared" si="2"/>
        <v>#DIV/0!</v>
      </c>
      <c r="I31" s="54"/>
      <c r="J31" s="54"/>
      <c r="K31" s="54"/>
      <c r="L31" s="54"/>
      <c r="M31" s="55" t="e">
        <f t="shared" si="3"/>
        <v>#DIV/0!</v>
      </c>
      <c r="N31" s="55">
        <f t="shared" si="4"/>
        <v>5014.4513848197</v>
      </c>
      <c r="O31" s="55" t="e">
        <f t="shared" si="5"/>
        <v>#DIV/0!</v>
      </c>
      <c r="P31" s="55" t="e">
        <f t="shared" si="6"/>
        <v>#DIV/0!</v>
      </c>
      <c r="Q31" s="55" t="e">
        <f t="shared" si="7"/>
        <v>#DIV/0!</v>
      </c>
      <c r="R31" s="55" t="e">
        <f t="shared" si="8"/>
        <v>#DIV/0!</v>
      </c>
      <c r="S31" s="55">
        <f t="shared" si="9"/>
        <v>2632.7958409940125</v>
      </c>
      <c r="T31" s="55">
        <f t="shared" si="10"/>
        <v>0</v>
      </c>
      <c r="U31" s="55">
        <f t="shared" si="11"/>
        <v>2381.6555438256873</v>
      </c>
    </row>
    <row r="32" spans="1:21" ht="20.4">
      <c r="A32" s="60" t="s">
        <v>50</v>
      </c>
      <c r="B32" s="61"/>
      <c r="C32" s="52">
        <v>0.83</v>
      </c>
      <c r="D32" s="52">
        <v>0</v>
      </c>
      <c r="E32" s="52">
        <v>1.3</v>
      </c>
      <c r="F32" s="53" t="e">
        <f t="shared" si="0"/>
        <v>#DIV/0!</v>
      </c>
      <c r="G32" s="53" t="e">
        <f t="shared" si="1"/>
        <v>#DIV/0!</v>
      </c>
      <c r="H32" s="53" t="e">
        <f t="shared" si="2"/>
        <v>#DIV/0!</v>
      </c>
      <c r="I32" s="54"/>
      <c r="J32" s="54"/>
      <c r="K32" s="54"/>
      <c r="L32" s="54"/>
      <c r="M32" s="55" t="e">
        <f t="shared" si="3"/>
        <v>#DIV/0!</v>
      </c>
      <c r="N32" s="55">
        <f t="shared" si="4"/>
        <v>5014.4513848197</v>
      </c>
      <c r="O32" s="55" t="e">
        <f t="shared" si="5"/>
        <v>#DIV/0!</v>
      </c>
      <c r="P32" s="55" t="e">
        <f t="shared" si="6"/>
        <v>#DIV/0!</v>
      </c>
      <c r="Q32" s="55" t="e">
        <f t="shared" si="7"/>
        <v>#DIV/0!</v>
      </c>
      <c r="R32" s="55" t="e">
        <f t="shared" si="8"/>
        <v>#DIV/0!</v>
      </c>
      <c r="S32" s="55">
        <f t="shared" si="9"/>
        <v>2632.7958409940125</v>
      </c>
      <c r="T32" s="55">
        <f t="shared" si="10"/>
        <v>0</v>
      </c>
      <c r="U32" s="55">
        <f t="shared" si="11"/>
        <v>2381.6555438256873</v>
      </c>
    </row>
    <row r="33" spans="1:21" ht="20.4">
      <c r="A33" s="60" t="s">
        <v>51</v>
      </c>
      <c r="B33" s="61"/>
      <c r="C33" s="52">
        <v>0.83</v>
      </c>
      <c r="D33" s="52">
        <v>0</v>
      </c>
      <c r="E33" s="52">
        <v>1.3</v>
      </c>
      <c r="F33" s="53" t="e">
        <f t="shared" si="0"/>
        <v>#DIV/0!</v>
      </c>
      <c r="G33" s="53" t="e">
        <f t="shared" si="1"/>
        <v>#DIV/0!</v>
      </c>
      <c r="H33" s="53" t="e">
        <f t="shared" si="2"/>
        <v>#DIV/0!</v>
      </c>
      <c r="I33" s="54"/>
      <c r="J33" s="54"/>
      <c r="K33" s="54"/>
      <c r="L33" s="54"/>
      <c r="M33" s="55" t="e">
        <f t="shared" si="3"/>
        <v>#DIV/0!</v>
      </c>
      <c r="N33" s="55">
        <f t="shared" si="4"/>
        <v>5014.4513848197</v>
      </c>
      <c r="O33" s="55" t="e">
        <f t="shared" si="5"/>
        <v>#DIV/0!</v>
      </c>
      <c r="P33" s="55" t="e">
        <f t="shared" si="6"/>
        <v>#DIV/0!</v>
      </c>
      <c r="Q33" s="55" t="e">
        <f t="shared" si="7"/>
        <v>#DIV/0!</v>
      </c>
      <c r="R33" s="55" t="e">
        <f t="shared" si="8"/>
        <v>#DIV/0!</v>
      </c>
      <c r="S33" s="55">
        <f t="shared" si="9"/>
        <v>2632.7958409940125</v>
      </c>
      <c r="T33" s="55">
        <f t="shared" si="10"/>
        <v>0</v>
      </c>
      <c r="U33" s="55">
        <f t="shared" si="11"/>
        <v>2381.6555438256873</v>
      </c>
    </row>
    <row r="34" spans="1:21" ht="20.4">
      <c r="A34" s="60" t="s">
        <v>52</v>
      </c>
      <c r="B34" s="61"/>
      <c r="C34" s="52">
        <v>0.83</v>
      </c>
      <c r="D34" s="52">
        <v>0</v>
      </c>
      <c r="E34" s="52">
        <v>1.3</v>
      </c>
      <c r="F34" s="53" t="e">
        <f t="shared" si="0"/>
        <v>#DIV/0!</v>
      </c>
      <c r="G34" s="53" t="e">
        <f t="shared" si="1"/>
        <v>#DIV/0!</v>
      </c>
      <c r="H34" s="53" t="e">
        <f t="shared" si="2"/>
        <v>#DIV/0!</v>
      </c>
      <c r="I34" s="54"/>
      <c r="J34" s="54"/>
      <c r="K34" s="54"/>
      <c r="L34" s="54"/>
      <c r="M34" s="55" t="e">
        <f t="shared" si="3"/>
        <v>#DIV/0!</v>
      </c>
      <c r="N34" s="55">
        <f t="shared" si="4"/>
        <v>5014.4513848197</v>
      </c>
      <c r="O34" s="55" t="e">
        <f t="shared" si="5"/>
        <v>#DIV/0!</v>
      </c>
      <c r="P34" s="55" t="e">
        <f t="shared" si="6"/>
        <v>#DIV/0!</v>
      </c>
      <c r="Q34" s="55" t="e">
        <f t="shared" si="7"/>
        <v>#DIV/0!</v>
      </c>
      <c r="R34" s="55" t="e">
        <f t="shared" si="8"/>
        <v>#DIV/0!</v>
      </c>
      <c r="S34" s="55">
        <f t="shared" si="9"/>
        <v>2632.7958409940125</v>
      </c>
      <c r="T34" s="55">
        <f t="shared" si="10"/>
        <v>0</v>
      </c>
      <c r="U34" s="55">
        <f t="shared" si="11"/>
        <v>2381.6555438256873</v>
      </c>
    </row>
    <row r="35" spans="1:21" ht="20.4">
      <c r="A35" s="60" t="s">
        <v>53</v>
      </c>
      <c r="B35" s="61"/>
      <c r="C35" s="52">
        <v>0.81</v>
      </c>
      <c r="D35" s="52">
        <v>0</v>
      </c>
      <c r="E35" s="52">
        <v>2.11</v>
      </c>
      <c r="F35" s="53" t="e">
        <f t="shared" si="0"/>
        <v>#DIV/0!</v>
      </c>
      <c r="G35" s="53" t="e">
        <f t="shared" si="1"/>
        <v>#DIV/0!</v>
      </c>
      <c r="H35" s="53" t="e">
        <f t="shared" si="2"/>
        <v>#DIV/0!</v>
      </c>
      <c r="I35" s="54"/>
      <c r="J35" s="54"/>
      <c r="K35" s="54"/>
      <c r="L35" s="54"/>
      <c r="M35" s="55" t="e">
        <f t="shared" si="3"/>
        <v>#DIV/0!</v>
      </c>
      <c r="N35" s="55">
        <f t="shared" si="4"/>
        <v>6434.965129257295</v>
      </c>
      <c r="O35" s="55" t="e">
        <f t="shared" si="5"/>
        <v>#DIV/0!</v>
      </c>
      <c r="P35" s="55" t="e">
        <f t="shared" si="6"/>
        <v>#DIV/0!</v>
      </c>
      <c r="Q35" s="55" t="e">
        <f t="shared" si="7"/>
        <v>#DIV/0!</v>
      </c>
      <c r="R35" s="55" t="e">
        <f t="shared" si="8"/>
        <v>#DIV/0!</v>
      </c>
      <c r="S35" s="55">
        <f t="shared" si="9"/>
        <v>2569.354977355603</v>
      </c>
      <c r="T35" s="55">
        <f t="shared" si="10"/>
        <v>0</v>
      </c>
      <c r="U35" s="55">
        <f t="shared" si="11"/>
        <v>3865.6101519016925</v>
      </c>
    </row>
    <row r="36" spans="1:21" ht="20.4">
      <c r="A36" s="60" t="s">
        <v>54</v>
      </c>
      <c r="B36" s="61"/>
      <c r="C36" s="52">
        <v>0.83</v>
      </c>
      <c r="D36" s="52">
        <v>0</v>
      </c>
      <c r="E36" s="52">
        <v>1.3</v>
      </c>
      <c r="F36" s="53" t="e">
        <f t="shared" si="0"/>
        <v>#DIV/0!</v>
      </c>
      <c r="G36" s="53" t="e">
        <f t="shared" si="1"/>
        <v>#DIV/0!</v>
      </c>
      <c r="H36" s="53" t="e">
        <f t="shared" si="2"/>
        <v>#DIV/0!</v>
      </c>
      <c r="I36" s="54"/>
      <c r="J36" s="54"/>
      <c r="K36" s="54"/>
      <c r="L36" s="54"/>
      <c r="M36" s="55" t="e">
        <f t="shared" si="3"/>
        <v>#DIV/0!</v>
      </c>
      <c r="N36" s="55">
        <f t="shared" si="4"/>
        <v>5014.4513848197</v>
      </c>
      <c r="O36" s="55" t="e">
        <f t="shared" si="5"/>
        <v>#DIV/0!</v>
      </c>
      <c r="P36" s="55" t="e">
        <f t="shared" si="6"/>
        <v>#DIV/0!</v>
      </c>
      <c r="Q36" s="55" t="e">
        <f t="shared" si="7"/>
        <v>#DIV/0!</v>
      </c>
      <c r="R36" s="55" t="e">
        <f t="shared" si="8"/>
        <v>#DIV/0!</v>
      </c>
      <c r="S36" s="55">
        <f t="shared" si="9"/>
        <v>2632.7958409940125</v>
      </c>
      <c r="T36" s="55">
        <f t="shared" si="10"/>
        <v>0</v>
      </c>
      <c r="U36" s="55">
        <f t="shared" si="11"/>
        <v>2381.6555438256873</v>
      </c>
    </row>
    <row r="37" spans="1:21" ht="20.4">
      <c r="A37" s="60" t="s">
        <v>55</v>
      </c>
      <c r="B37" s="62"/>
      <c r="C37" s="52">
        <v>0.83</v>
      </c>
      <c r="D37" s="52">
        <v>0</v>
      </c>
      <c r="E37" s="52">
        <v>1.3</v>
      </c>
      <c r="F37" s="53" t="e">
        <f t="shared" si="0"/>
        <v>#DIV/0!</v>
      </c>
      <c r="G37" s="53" t="e">
        <f t="shared" si="1"/>
        <v>#DIV/0!</v>
      </c>
      <c r="H37" s="53" t="e">
        <f t="shared" si="2"/>
        <v>#DIV/0!</v>
      </c>
      <c r="I37" s="54"/>
      <c r="J37" s="54"/>
      <c r="K37" s="54"/>
      <c r="L37" s="54"/>
      <c r="M37" s="55" t="e">
        <f t="shared" si="3"/>
        <v>#DIV/0!</v>
      </c>
      <c r="N37" s="55">
        <f t="shared" si="4"/>
        <v>5014.4513848197</v>
      </c>
      <c r="O37" s="55" t="e">
        <f t="shared" si="5"/>
        <v>#DIV/0!</v>
      </c>
      <c r="P37" s="55" t="e">
        <f t="shared" si="6"/>
        <v>#DIV/0!</v>
      </c>
      <c r="Q37" s="55" t="e">
        <f t="shared" si="7"/>
        <v>#DIV/0!</v>
      </c>
      <c r="R37" s="55" t="e">
        <f t="shared" si="8"/>
        <v>#DIV/0!</v>
      </c>
      <c r="S37" s="55">
        <f t="shared" si="9"/>
        <v>2632.7958409940125</v>
      </c>
      <c r="T37" s="55">
        <f t="shared" si="10"/>
        <v>0</v>
      </c>
      <c r="U37" s="55">
        <f t="shared" si="11"/>
        <v>2381.6555438256873</v>
      </c>
    </row>
    <row r="38" spans="1:21" ht="20.4">
      <c r="A38" s="60" t="s">
        <v>56</v>
      </c>
      <c r="B38" s="61"/>
      <c r="C38" s="52">
        <v>0.83</v>
      </c>
      <c r="D38" s="52">
        <v>0</v>
      </c>
      <c r="E38" s="52">
        <v>1.3</v>
      </c>
      <c r="F38" s="53" t="e">
        <f t="shared" si="0"/>
        <v>#DIV/0!</v>
      </c>
      <c r="G38" s="53" t="e">
        <f t="shared" si="1"/>
        <v>#DIV/0!</v>
      </c>
      <c r="H38" s="53" t="e">
        <f t="shared" si="2"/>
        <v>#DIV/0!</v>
      </c>
      <c r="I38" s="54"/>
      <c r="J38" s="54"/>
      <c r="K38" s="54"/>
      <c r="L38" s="54"/>
      <c r="M38" s="55" t="e">
        <f t="shared" si="3"/>
        <v>#DIV/0!</v>
      </c>
      <c r="N38" s="55">
        <f t="shared" si="4"/>
        <v>5014.4513848197</v>
      </c>
      <c r="O38" s="55" t="e">
        <f t="shared" si="5"/>
        <v>#DIV/0!</v>
      </c>
      <c r="P38" s="55" t="e">
        <f t="shared" si="6"/>
        <v>#DIV/0!</v>
      </c>
      <c r="Q38" s="55" t="e">
        <f t="shared" si="7"/>
        <v>#DIV/0!</v>
      </c>
      <c r="R38" s="55" t="e">
        <f t="shared" si="8"/>
        <v>#DIV/0!</v>
      </c>
      <c r="S38" s="55">
        <f t="shared" si="9"/>
        <v>2632.7958409940125</v>
      </c>
      <c r="T38" s="55">
        <f t="shared" si="10"/>
        <v>0</v>
      </c>
      <c r="U38" s="55">
        <f t="shared" si="11"/>
        <v>2381.6555438256873</v>
      </c>
    </row>
    <row r="39" spans="1:21" ht="20.4">
      <c r="A39" s="60" t="s">
        <v>57</v>
      </c>
      <c r="B39" s="62"/>
      <c r="C39" s="52">
        <v>0.83</v>
      </c>
      <c r="D39" s="52">
        <v>0</v>
      </c>
      <c r="E39" s="52">
        <v>1.3</v>
      </c>
      <c r="F39" s="53" t="e">
        <f t="shared" si="0"/>
        <v>#DIV/0!</v>
      </c>
      <c r="G39" s="53" t="e">
        <f t="shared" si="1"/>
        <v>#DIV/0!</v>
      </c>
      <c r="H39" s="53" t="e">
        <f t="shared" si="2"/>
        <v>#DIV/0!</v>
      </c>
      <c r="I39" s="54"/>
      <c r="J39" s="54"/>
      <c r="K39" s="54"/>
      <c r="L39" s="54"/>
      <c r="M39" s="55" t="e">
        <f t="shared" si="3"/>
        <v>#DIV/0!</v>
      </c>
      <c r="N39" s="55">
        <f t="shared" si="4"/>
        <v>5014.4513848197</v>
      </c>
      <c r="O39" s="55" t="e">
        <f t="shared" si="5"/>
        <v>#DIV/0!</v>
      </c>
      <c r="P39" s="55" t="e">
        <f t="shared" si="6"/>
        <v>#DIV/0!</v>
      </c>
      <c r="Q39" s="55" t="e">
        <f t="shared" si="7"/>
        <v>#DIV/0!</v>
      </c>
      <c r="R39" s="55" t="e">
        <f t="shared" si="8"/>
        <v>#DIV/0!</v>
      </c>
      <c r="S39" s="55">
        <f t="shared" si="9"/>
        <v>2632.7958409940125</v>
      </c>
      <c r="T39" s="55">
        <f t="shared" si="10"/>
        <v>0</v>
      </c>
      <c r="U39" s="55">
        <f t="shared" si="11"/>
        <v>2381.6555438256873</v>
      </c>
    </row>
    <row r="40" spans="1:21" ht="20.4">
      <c r="A40" s="60" t="s">
        <v>58</v>
      </c>
      <c r="B40" s="61"/>
      <c r="C40" s="52">
        <v>0.83</v>
      </c>
      <c r="D40" s="52">
        <v>0</v>
      </c>
      <c r="E40" s="52">
        <v>1.3</v>
      </c>
      <c r="F40" s="53" t="e">
        <f t="shared" si="0"/>
        <v>#DIV/0!</v>
      </c>
      <c r="G40" s="53" t="e">
        <f t="shared" si="1"/>
        <v>#DIV/0!</v>
      </c>
      <c r="H40" s="53" t="e">
        <f t="shared" si="2"/>
        <v>#DIV/0!</v>
      </c>
      <c r="I40" s="54"/>
      <c r="J40" s="54"/>
      <c r="K40" s="54"/>
      <c r="L40" s="54"/>
      <c r="M40" s="55" t="e">
        <f t="shared" si="3"/>
        <v>#DIV/0!</v>
      </c>
      <c r="N40" s="55">
        <f t="shared" si="4"/>
        <v>5014.4513848197</v>
      </c>
      <c r="O40" s="55" t="e">
        <f t="shared" si="5"/>
        <v>#DIV/0!</v>
      </c>
      <c r="P40" s="55" t="e">
        <f t="shared" si="6"/>
        <v>#DIV/0!</v>
      </c>
      <c r="Q40" s="55" t="e">
        <f t="shared" si="7"/>
        <v>#DIV/0!</v>
      </c>
      <c r="R40" s="55" t="e">
        <f t="shared" si="8"/>
        <v>#DIV/0!</v>
      </c>
      <c r="S40" s="55">
        <f t="shared" si="9"/>
        <v>2632.7958409940125</v>
      </c>
      <c r="T40" s="55">
        <f t="shared" si="10"/>
        <v>0</v>
      </c>
      <c r="U40" s="55">
        <f t="shared" si="11"/>
        <v>2381.6555438256873</v>
      </c>
    </row>
    <row r="41" spans="1:21" ht="20.4">
      <c r="A41" s="60" t="s">
        <v>59</v>
      </c>
      <c r="B41" s="63"/>
      <c r="C41" s="52">
        <v>0.83</v>
      </c>
      <c r="D41" s="52">
        <v>0</v>
      </c>
      <c r="E41" s="52">
        <v>1.3</v>
      </c>
      <c r="F41" s="53" t="e">
        <f t="shared" si="0"/>
        <v>#DIV/0!</v>
      </c>
      <c r="G41" s="53" t="e">
        <f t="shared" si="1"/>
        <v>#DIV/0!</v>
      </c>
      <c r="H41" s="53" t="e">
        <f t="shared" si="2"/>
        <v>#DIV/0!</v>
      </c>
      <c r="I41" s="54"/>
      <c r="J41" s="54"/>
      <c r="K41" s="54"/>
      <c r="L41" s="54"/>
      <c r="M41" s="55" t="e">
        <f t="shared" si="3"/>
        <v>#DIV/0!</v>
      </c>
      <c r="N41" s="55">
        <f t="shared" si="4"/>
        <v>5014.4513848197</v>
      </c>
      <c r="O41" s="55" t="e">
        <f t="shared" si="5"/>
        <v>#DIV/0!</v>
      </c>
      <c r="P41" s="55" t="e">
        <f t="shared" si="6"/>
        <v>#DIV/0!</v>
      </c>
      <c r="Q41" s="55" t="e">
        <f t="shared" si="7"/>
        <v>#DIV/0!</v>
      </c>
      <c r="R41" s="55" t="e">
        <f t="shared" si="8"/>
        <v>#DIV/0!</v>
      </c>
      <c r="S41" s="55">
        <f t="shared" si="9"/>
        <v>2632.7958409940125</v>
      </c>
      <c r="T41" s="55">
        <f t="shared" si="10"/>
        <v>0</v>
      </c>
      <c r="U41" s="55">
        <f t="shared" si="11"/>
        <v>2381.6555438256873</v>
      </c>
    </row>
    <row r="42" spans="1:21" ht="20.4">
      <c r="A42" s="60" t="s">
        <v>60</v>
      </c>
      <c r="B42" s="62"/>
      <c r="C42" s="52">
        <v>0.83</v>
      </c>
      <c r="D42" s="52">
        <v>0</v>
      </c>
      <c r="E42" s="52">
        <v>1.3</v>
      </c>
      <c r="F42" s="53" t="e">
        <f t="shared" si="0"/>
        <v>#DIV/0!</v>
      </c>
      <c r="G42" s="53" t="e">
        <f t="shared" si="1"/>
        <v>#DIV/0!</v>
      </c>
      <c r="H42" s="53" t="e">
        <f t="shared" si="2"/>
        <v>#DIV/0!</v>
      </c>
      <c r="I42" s="54"/>
      <c r="J42" s="54"/>
      <c r="K42" s="54"/>
      <c r="L42" s="54"/>
      <c r="M42" s="55" t="e">
        <f t="shared" si="3"/>
        <v>#DIV/0!</v>
      </c>
      <c r="N42" s="55">
        <f t="shared" si="4"/>
        <v>5014.4513848197</v>
      </c>
      <c r="O42" s="55" t="e">
        <f t="shared" si="5"/>
        <v>#DIV/0!</v>
      </c>
      <c r="P42" s="55" t="e">
        <f t="shared" si="6"/>
        <v>#DIV/0!</v>
      </c>
      <c r="Q42" s="55" t="e">
        <f t="shared" si="7"/>
        <v>#DIV/0!</v>
      </c>
      <c r="R42" s="55" t="e">
        <f t="shared" si="8"/>
        <v>#DIV/0!</v>
      </c>
      <c r="S42" s="55">
        <f t="shared" si="9"/>
        <v>2632.7958409940125</v>
      </c>
      <c r="T42" s="55">
        <f t="shared" si="10"/>
        <v>0</v>
      </c>
      <c r="U42" s="55">
        <f t="shared" si="11"/>
        <v>2381.6555438256873</v>
      </c>
    </row>
    <row r="43" spans="1:21" ht="20.4">
      <c r="A43" s="60" t="s">
        <v>61</v>
      </c>
      <c r="B43" s="62"/>
      <c r="C43" s="52">
        <v>1.74</v>
      </c>
      <c r="D43" s="52">
        <v>0</v>
      </c>
      <c r="E43" s="52">
        <v>0</v>
      </c>
      <c r="F43" s="53" t="e">
        <f t="shared" si="0"/>
        <v>#DIV/0!</v>
      </c>
      <c r="G43" s="53" t="e">
        <f t="shared" si="1"/>
        <v>#DIV/0!</v>
      </c>
      <c r="H43" s="53" t="e">
        <f t="shared" si="2"/>
        <v>#DIV/0!</v>
      </c>
      <c r="I43" s="54"/>
      <c r="J43" s="54"/>
      <c r="K43" s="54"/>
      <c r="L43" s="54"/>
      <c r="M43" s="55" t="e">
        <f t="shared" si="3"/>
        <v>#DIV/0!</v>
      </c>
      <c r="N43" s="55">
        <f t="shared" si="4"/>
        <v>5519.355136541665</v>
      </c>
      <c r="O43" s="55" t="e">
        <f t="shared" si="5"/>
        <v>#DIV/0!</v>
      </c>
      <c r="P43" s="55" t="e">
        <f t="shared" si="6"/>
        <v>#DIV/0!</v>
      </c>
      <c r="Q43" s="55" t="e">
        <f t="shared" si="7"/>
        <v>#DIV/0!</v>
      </c>
      <c r="R43" s="55" t="e">
        <f t="shared" si="8"/>
        <v>#DIV/0!</v>
      </c>
      <c r="S43" s="55">
        <f t="shared" si="9"/>
        <v>5519.355136541665</v>
      </c>
      <c r="T43" s="55">
        <f t="shared" si="10"/>
        <v>0</v>
      </c>
      <c r="U43" s="55">
        <f t="shared" si="11"/>
        <v>0</v>
      </c>
    </row>
    <row r="44" spans="1:21" ht="20.4">
      <c r="A44" s="60" t="s">
        <v>62</v>
      </c>
      <c r="B44" s="62"/>
      <c r="C44" s="52">
        <v>1.14</v>
      </c>
      <c r="D44" s="52">
        <v>0</v>
      </c>
      <c r="E44" s="52">
        <v>0.08</v>
      </c>
      <c r="F44" s="53" t="e">
        <f t="shared" si="0"/>
        <v>#DIV/0!</v>
      </c>
      <c r="G44" s="53" t="e">
        <f t="shared" si="1"/>
        <v>#DIV/0!</v>
      </c>
      <c r="H44" s="53" t="e">
        <f t="shared" si="2"/>
        <v>#DIV/0!</v>
      </c>
      <c r="I44" s="54"/>
      <c r="J44" s="54"/>
      <c r="K44" s="54"/>
      <c r="L44" s="54"/>
      <c r="M44" s="55" t="e">
        <f t="shared" si="3"/>
        <v>#DIV/0!</v>
      </c>
      <c r="N44" s="55">
        <f t="shared" si="4"/>
        <v>3762.6926454709474</v>
      </c>
      <c r="O44" s="55" t="e">
        <f t="shared" si="5"/>
        <v>#DIV/0!</v>
      </c>
      <c r="P44" s="55" t="e">
        <f t="shared" si="6"/>
        <v>#DIV/0!</v>
      </c>
      <c r="Q44" s="55" t="e">
        <f t="shared" si="7"/>
        <v>#DIV/0!</v>
      </c>
      <c r="R44" s="55" t="e">
        <f t="shared" si="8"/>
        <v>#DIV/0!</v>
      </c>
      <c r="S44" s="55">
        <f t="shared" si="9"/>
        <v>3616.1292273893664</v>
      </c>
      <c r="T44" s="55">
        <f t="shared" si="10"/>
        <v>0</v>
      </c>
      <c r="U44" s="55">
        <f t="shared" si="11"/>
        <v>146.56341808158078</v>
      </c>
    </row>
    <row r="45" spans="1:21" ht="30.6">
      <c r="A45" s="60" t="s">
        <v>63</v>
      </c>
      <c r="B45" s="62"/>
      <c r="C45" s="52">
        <v>1.14</v>
      </c>
      <c r="D45" s="52">
        <v>0</v>
      </c>
      <c r="E45" s="52">
        <v>0.08</v>
      </c>
      <c r="F45" s="53" t="e">
        <f t="shared" si="0"/>
        <v>#DIV/0!</v>
      </c>
      <c r="G45" s="53" t="e">
        <f t="shared" si="1"/>
        <v>#DIV/0!</v>
      </c>
      <c r="H45" s="53" t="e">
        <f t="shared" si="2"/>
        <v>#DIV/0!</v>
      </c>
      <c r="I45" s="54"/>
      <c r="J45" s="54"/>
      <c r="K45" s="54"/>
      <c r="L45" s="54"/>
      <c r="M45" s="55" t="e">
        <f t="shared" si="3"/>
        <v>#DIV/0!</v>
      </c>
      <c r="N45" s="55">
        <f t="shared" si="4"/>
        <v>3762.6926454709474</v>
      </c>
      <c r="O45" s="55" t="e">
        <f t="shared" si="5"/>
        <v>#DIV/0!</v>
      </c>
      <c r="P45" s="55" t="e">
        <f t="shared" si="6"/>
        <v>#DIV/0!</v>
      </c>
      <c r="Q45" s="55" t="e">
        <f t="shared" si="7"/>
        <v>#DIV/0!</v>
      </c>
      <c r="R45" s="55" t="e">
        <f t="shared" si="8"/>
        <v>#DIV/0!</v>
      </c>
      <c r="S45" s="55">
        <f t="shared" si="9"/>
        <v>3616.1292273893664</v>
      </c>
      <c r="T45" s="55">
        <f t="shared" si="10"/>
        <v>0</v>
      </c>
      <c r="U45" s="55">
        <f t="shared" si="11"/>
        <v>146.56341808158078</v>
      </c>
    </row>
    <row r="46" spans="1:21" ht="20.4">
      <c r="A46" s="60" t="s">
        <v>64</v>
      </c>
      <c r="B46" s="62"/>
      <c r="C46" s="52">
        <v>0.86</v>
      </c>
      <c r="D46" s="52">
        <v>0.56</v>
      </c>
      <c r="E46" s="52">
        <v>0</v>
      </c>
      <c r="F46" s="53" t="e">
        <f t="shared" si="0"/>
        <v>#DIV/0!</v>
      </c>
      <c r="G46" s="53" t="e">
        <f t="shared" si="1"/>
        <v>#DIV/0!</v>
      </c>
      <c r="H46" s="53" t="e">
        <f t="shared" si="2"/>
        <v>#DIV/0!</v>
      </c>
      <c r="I46" s="54"/>
      <c r="J46" s="54"/>
      <c r="K46" s="54"/>
      <c r="L46" s="54"/>
      <c r="M46" s="55" t="e">
        <f t="shared" si="3"/>
        <v>#DIV/0!</v>
      </c>
      <c r="N46" s="55">
        <f t="shared" si="4"/>
        <v>4178.743455564829</v>
      </c>
      <c r="O46" s="55" t="e">
        <f t="shared" si="5"/>
        <v>#DIV/0!</v>
      </c>
      <c r="P46" s="55" t="e">
        <f t="shared" si="6"/>
        <v>#DIV/0!</v>
      </c>
      <c r="Q46" s="55" t="e">
        <f t="shared" si="7"/>
        <v>#DIV/0!</v>
      </c>
      <c r="R46" s="55" t="e">
        <f t="shared" si="8"/>
        <v>#DIV/0!</v>
      </c>
      <c r="S46" s="55">
        <f t="shared" si="9"/>
        <v>2727.957136451628</v>
      </c>
      <c r="T46" s="55">
        <f t="shared" si="10"/>
        <v>1450.7863191132014</v>
      </c>
      <c r="U46" s="55">
        <f t="shared" si="11"/>
        <v>0</v>
      </c>
    </row>
    <row r="47" spans="1:21" ht="20.4">
      <c r="A47" s="60" t="s">
        <v>65</v>
      </c>
      <c r="B47" s="62"/>
      <c r="C47" s="52">
        <v>1.14</v>
      </c>
      <c r="D47" s="52">
        <v>0</v>
      </c>
      <c r="E47" s="52">
        <v>0.08</v>
      </c>
      <c r="F47" s="53" t="e">
        <f t="shared" si="0"/>
        <v>#DIV/0!</v>
      </c>
      <c r="G47" s="53" t="e">
        <f t="shared" si="1"/>
        <v>#DIV/0!</v>
      </c>
      <c r="H47" s="53" t="e">
        <f t="shared" si="2"/>
        <v>#DIV/0!</v>
      </c>
      <c r="I47" s="54"/>
      <c r="J47" s="54"/>
      <c r="K47" s="54"/>
      <c r="L47" s="54"/>
      <c r="M47" s="55" t="e">
        <f t="shared" si="3"/>
        <v>#DIV/0!</v>
      </c>
      <c r="N47" s="55">
        <f t="shared" si="4"/>
        <v>3762.6926454709474</v>
      </c>
      <c r="O47" s="55" t="e">
        <f t="shared" si="5"/>
        <v>#DIV/0!</v>
      </c>
      <c r="P47" s="55" t="e">
        <f t="shared" si="6"/>
        <v>#DIV/0!</v>
      </c>
      <c r="Q47" s="55" t="e">
        <f t="shared" si="7"/>
        <v>#DIV/0!</v>
      </c>
      <c r="R47" s="55" t="e">
        <f t="shared" si="8"/>
        <v>#DIV/0!</v>
      </c>
      <c r="S47" s="55">
        <f t="shared" si="9"/>
        <v>3616.1292273893664</v>
      </c>
      <c r="T47" s="55">
        <f t="shared" si="10"/>
        <v>0</v>
      </c>
      <c r="U47" s="55">
        <f t="shared" si="11"/>
        <v>146.56341808158078</v>
      </c>
    </row>
    <row r="48" spans="1:21" ht="20.4">
      <c r="A48" s="60" t="s">
        <v>66</v>
      </c>
      <c r="B48" s="62"/>
      <c r="C48" s="52">
        <v>1.23</v>
      </c>
      <c r="D48" s="52">
        <v>0</v>
      </c>
      <c r="E48" s="52">
        <v>0</v>
      </c>
      <c r="F48" s="53" t="e">
        <f t="shared" si="0"/>
        <v>#DIV/0!</v>
      </c>
      <c r="G48" s="53" t="e">
        <f t="shared" si="1"/>
        <v>#DIV/0!</v>
      </c>
      <c r="H48" s="53" t="e">
        <f t="shared" si="2"/>
        <v>#DIV/0!</v>
      </c>
      <c r="I48" s="54"/>
      <c r="J48" s="54"/>
      <c r="K48" s="54"/>
      <c r="L48" s="54"/>
      <c r="M48" s="55" t="e">
        <f t="shared" si="3"/>
        <v>#DIV/0!</v>
      </c>
      <c r="N48" s="55">
        <f t="shared" si="4"/>
        <v>3901.6131137622115</v>
      </c>
      <c r="O48" s="55" t="e">
        <f t="shared" si="5"/>
        <v>#DIV/0!</v>
      </c>
      <c r="P48" s="55" t="e">
        <f t="shared" si="6"/>
        <v>#DIV/0!</v>
      </c>
      <c r="Q48" s="55" t="e">
        <f t="shared" si="7"/>
        <v>#DIV/0!</v>
      </c>
      <c r="R48" s="55" t="e">
        <f t="shared" si="8"/>
        <v>#DIV/0!</v>
      </c>
      <c r="S48" s="55">
        <f t="shared" si="9"/>
        <v>3901.6131137622115</v>
      </c>
      <c r="T48" s="55">
        <f t="shared" si="10"/>
        <v>0</v>
      </c>
      <c r="U48" s="55">
        <f t="shared" si="11"/>
        <v>0</v>
      </c>
    </row>
    <row r="49" spans="1:21" ht="15">
      <c r="A49" s="60" t="s">
        <v>67</v>
      </c>
      <c r="B49" s="62"/>
      <c r="C49" s="52">
        <v>0.69</v>
      </c>
      <c r="D49" s="52">
        <v>0</v>
      </c>
      <c r="E49" s="52">
        <v>0.58</v>
      </c>
      <c r="F49" s="53" t="e">
        <f t="shared" si="0"/>
        <v>#DIV/0!</v>
      </c>
      <c r="G49" s="53" t="e">
        <f t="shared" si="1"/>
        <v>#DIV/0!</v>
      </c>
      <c r="H49" s="53" t="e">
        <f t="shared" si="2"/>
        <v>#DIV/0!</v>
      </c>
      <c r="I49" s="54"/>
      <c r="J49" s="54"/>
      <c r="K49" s="54"/>
      <c r="L49" s="54"/>
      <c r="M49" s="55" t="e">
        <f t="shared" si="3"/>
        <v>#DIV/0!</v>
      </c>
      <c r="N49" s="55">
        <f t="shared" si="4"/>
        <v>3251.294576616603</v>
      </c>
      <c r="O49" s="55" t="e">
        <f t="shared" si="5"/>
        <v>#DIV/0!</v>
      </c>
      <c r="P49" s="55" t="e">
        <f t="shared" si="6"/>
        <v>#DIV/0!</v>
      </c>
      <c r="Q49" s="55" t="e">
        <f t="shared" si="7"/>
        <v>#DIV/0!</v>
      </c>
      <c r="R49" s="55" t="e">
        <f t="shared" si="8"/>
        <v>#DIV/0!</v>
      </c>
      <c r="S49" s="55">
        <f t="shared" si="9"/>
        <v>2188.709795525143</v>
      </c>
      <c r="T49" s="55">
        <f t="shared" si="10"/>
        <v>0</v>
      </c>
      <c r="U49" s="55">
        <f t="shared" si="11"/>
        <v>1062.5847810914604</v>
      </c>
    </row>
    <row r="50" spans="1:21" ht="30.6">
      <c r="A50" s="60" t="s">
        <v>68</v>
      </c>
      <c r="B50" s="62"/>
      <c r="C50" s="52">
        <v>1.02</v>
      </c>
      <c r="D50" s="52">
        <v>0</v>
      </c>
      <c r="E50" s="52">
        <v>3.33</v>
      </c>
      <c r="F50" s="53" t="e">
        <f t="shared" si="0"/>
        <v>#DIV/0!</v>
      </c>
      <c r="G50" s="53" t="e">
        <f t="shared" si="1"/>
        <v>#DIV/0!</v>
      </c>
      <c r="H50" s="53" t="e">
        <f t="shared" si="2"/>
        <v>#DIV/0!</v>
      </c>
      <c r="I50" s="54"/>
      <c r="J50" s="54"/>
      <c r="K50" s="54"/>
      <c r="L50" s="54"/>
      <c r="M50" s="55" t="e">
        <f t="shared" si="3"/>
        <v>#DIV/0!</v>
      </c>
      <c r="N50" s="55">
        <f t="shared" si="4"/>
        <v>9336.186323204707</v>
      </c>
      <c r="O50" s="55" t="e">
        <f t="shared" si="5"/>
        <v>#DIV/0!</v>
      </c>
      <c r="P50" s="55" t="e">
        <f t="shared" si="6"/>
        <v>#DIV/0!</v>
      </c>
      <c r="Q50" s="55" t="e">
        <f t="shared" si="7"/>
        <v>#DIV/0!</v>
      </c>
      <c r="R50" s="55" t="e">
        <f t="shared" si="8"/>
        <v>#DIV/0!</v>
      </c>
      <c r="S50" s="55">
        <f t="shared" si="9"/>
        <v>3235.4840455589074</v>
      </c>
      <c r="T50" s="55">
        <f t="shared" si="10"/>
        <v>0</v>
      </c>
      <c r="U50" s="55">
        <f t="shared" si="11"/>
        <v>6100.7022776458</v>
      </c>
    </row>
    <row r="51" spans="1:21" ht="30.6">
      <c r="A51" s="60" t="s">
        <v>69</v>
      </c>
      <c r="B51" s="62"/>
      <c r="C51" s="52">
        <v>1.07</v>
      </c>
      <c r="D51" s="52">
        <v>0</v>
      </c>
      <c r="E51" s="52">
        <v>0.73</v>
      </c>
      <c r="F51" s="53" t="e">
        <f t="shared" si="0"/>
        <v>#DIV/0!</v>
      </c>
      <c r="G51" s="53" t="e">
        <f t="shared" si="1"/>
        <v>#DIV/0!</v>
      </c>
      <c r="H51" s="53" t="e">
        <f t="shared" si="2"/>
        <v>#DIV/0!</v>
      </c>
      <c r="I51" s="54"/>
      <c r="J51" s="54"/>
      <c r="K51" s="54"/>
      <c r="L51" s="54"/>
      <c r="M51" s="55" t="e">
        <f t="shared" si="3"/>
        <v>#DIV/0!</v>
      </c>
      <c r="N51" s="55">
        <f t="shared" si="4"/>
        <v>4731.477394649357</v>
      </c>
      <c r="O51" s="55" t="e">
        <f t="shared" si="5"/>
        <v>#DIV/0!</v>
      </c>
      <c r="P51" s="55" t="e">
        <f t="shared" si="6"/>
        <v>#DIV/0!</v>
      </c>
      <c r="Q51" s="55" t="e">
        <f t="shared" si="7"/>
        <v>#DIV/0!</v>
      </c>
      <c r="R51" s="55" t="e">
        <f t="shared" si="8"/>
        <v>#DIV/0!</v>
      </c>
      <c r="S51" s="55">
        <f t="shared" si="9"/>
        <v>3394.0862046549323</v>
      </c>
      <c r="T51" s="55">
        <f t="shared" si="10"/>
        <v>0</v>
      </c>
      <c r="U51" s="55">
        <f t="shared" si="11"/>
        <v>1337.3911899944244</v>
      </c>
    </row>
    <row r="52" spans="1:21" ht="30.6">
      <c r="A52" s="60" t="s">
        <v>70</v>
      </c>
      <c r="B52" s="62"/>
      <c r="C52" s="52">
        <v>1.07</v>
      </c>
      <c r="D52" s="52">
        <v>0</v>
      </c>
      <c r="E52" s="52">
        <v>0.73</v>
      </c>
      <c r="F52" s="53" t="e">
        <f t="shared" si="0"/>
        <v>#DIV/0!</v>
      </c>
      <c r="G52" s="53" t="e">
        <f t="shared" si="1"/>
        <v>#DIV/0!</v>
      </c>
      <c r="H52" s="53" t="e">
        <f t="shared" si="2"/>
        <v>#DIV/0!</v>
      </c>
      <c r="I52" s="54"/>
      <c r="J52" s="54"/>
      <c r="K52" s="54"/>
      <c r="L52" s="54"/>
      <c r="M52" s="55" t="e">
        <f t="shared" si="3"/>
        <v>#DIV/0!</v>
      </c>
      <c r="N52" s="55">
        <f t="shared" si="4"/>
        <v>4731.477394649357</v>
      </c>
      <c r="O52" s="55" t="e">
        <f t="shared" si="5"/>
        <v>#DIV/0!</v>
      </c>
      <c r="P52" s="55" t="e">
        <f t="shared" si="6"/>
        <v>#DIV/0!</v>
      </c>
      <c r="Q52" s="55" t="e">
        <f t="shared" si="7"/>
        <v>#DIV/0!</v>
      </c>
      <c r="R52" s="55" t="e">
        <f t="shared" si="8"/>
        <v>#DIV/0!</v>
      </c>
      <c r="S52" s="55">
        <f t="shared" si="9"/>
        <v>3394.0862046549323</v>
      </c>
      <c r="T52" s="55">
        <f t="shared" si="10"/>
        <v>0</v>
      </c>
      <c r="U52" s="55">
        <f t="shared" si="11"/>
        <v>1337.3911899944244</v>
      </c>
    </row>
    <row r="53" spans="1:21" ht="30.6">
      <c r="A53" s="60" t="s">
        <v>71</v>
      </c>
      <c r="B53" s="59"/>
      <c r="C53" s="52">
        <v>0.98</v>
      </c>
      <c r="D53" s="52">
        <v>0</v>
      </c>
      <c r="E53" s="52">
        <v>0.92</v>
      </c>
      <c r="F53" s="53" t="e">
        <f t="shared" si="0"/>
        <v>#DIV/0!</v>
      </c>
      <c r="G53" s="53" t="e">
        <f t="shared" si="1"/>
        <v>#DIV/0!</v>
      </c>
      <c r="H53" s="53" t="e">
        <f t="shared" si="2"/>
        <v>#DIV/0!</v>
      </c>
      <c r="I53" s="54"/>
      <c r="J53" s="54"/>
      <c r="K53" s="54"/>
      <c r="L53" s="54"/>
      <c r="M53" s="55" t="e">
        <f t="shared" si="3"/>
        <v>#DIV/0!</v>
      </c>
      <c r="N53" s="55">
        <f t="shared" si="4"/>
        <v>4794.081626220266</v>
      </c>
      <c r="O53" s="55" t="e">
        <f t="shared" si="5"/>
        <v>#DIV/0!</v>
      </c>
      <c r="P53" s="55" t="e">
        <f t="shared" si="6"/>
        <v>#DIV/0!</v>
      </c>
      <c r="Q53" s="55" t="e">
        <f t="shared" si="7"/>
        <v>#DIV/0!</v>
      </c>
      <c r="R53" s="55" t="e">
        <f t="shared" si="8"/>
        <v>#DIV/0!</v>
      </c>
      <c r="S53" s="55">
        <f t="shared" si="9"/>
        <v>3108.6023182820873</v>
      </c>
      <c r="T53" s="55">
        <f t="shared" si="10"/>
        <v>0</v>
      </c>
      <c r="U53" s="55">
        <f t="shared" si="11"/>
        <v>1685.4793079381789</v>
      </c>
    </row>
    <row r="54" spans="1:21" ht="15">
      <c r="A54" s="60" t="s">
        <v>72</v>
      </c>
      <c r="B54" s="62"/>
      <c r="C54" s="52">
        <v>0.66</v>
      </c>
      <c r="D54" s="52">
        <v>0</v>
      </c>
      <c r="E54" s="52">
        <v>0.75</v>
      </c>
      <c r="F54" s="53" t="e">
        <f t="shared" si="0"/>
        <v>#DIV/0!</v>
      </c>
      <c r="G54" s="53" t="e">
        <f t="shared" si="1"/>
        <v>#DIV/0!</v>
      </c>
      <c r="H54" s="53" t="e">
        <f t="shared" si="2"/>
        <v>#DIV/0!</v>
      </c>
      <c r="I54" s="54"/>
      <c r="J54" s="54"/>
      <c r="K54" s="54"/>
      <c r="L54" s="54"/>
      <c r="M54" s="55" t="e">
        <f t="shared" si="3"/>
        <v>#DIV/0!</v>
      </c>
      <c r="N54" s="55">
        <f t="shared" si="4"/>
        <v>3467.580544582348</v>
      </c>
      <c r="O54" s="55" t="e">
        <f t="shared" si="5"/>
        <v>#DIV/0!</v>
      </c>
      <c r="P54" s="55" t="e">
        <f t="shared" si="6"/>
        <v>#DIV/0!</v>
      </c>
      <c r="Q54" s="55" t="e">
        <f t="shared" si="7"/>
        <v>#DIV/0!</v>
      </c>
      <c r="R54" s="55" t="e">
        <f t="shared" si="8"/>
        <v>#DIV/0!</v>
      </c>
      <c r="S54" s="55">
        <f t="shared" si="9"/>
        <v>2093.5485000675285</v>
      </c>
      <c r="T54" s="55">
        <f t="shared" si="10"/>
        <v>0</v>
      </c>
      <c r="U54" s="55">
        <f t="shared" si="11"/>
        <v>1374.0320445148197</v>
      </c>
    </row>
    <row r="55" spans="1:21" ht="40.8">
      <c r="A55" s="60" t="s">
        <v>73</v>
      </c>
      <c r="B55" s="61"/>
      <c r="C55" s="52">
        <v>0.98</v>
      </c>
      <c r="D55" s="52">
        <v>0</v>
      </c>
      <c r="E55" s="52">
        <v>0.92</v>
      </c>
      <c r="F55" s="53" t="e">
        <f t="shared" si="0"/>
        <v>#DIV/0!</v>
      </c>
      <c r="G55" s="53" t="e">
        <f t="shared" si="1"/>
        <v>#DIV/0!</v>
      </c>
      <c r="H55" s="53" t="e">
        <f t="shared" si="2"/>
        <v>#DIV/0!</v>
      </c>
      <c r="I55" s="54"/>
      <c r="J55" s="54"/>
      <c r="K55" s="54"/>
      <c r="L55" s="54"/>
      <c r="M55" s="55" t="e">
        <f t="shared" si="3"/>
        <v>#DIV/0!</v>
      </c>
      <c r="N55" s="55">
        <f t="shared" si="4"/>
        <v>4794.081626220266</v>
      </c>
      <c r="O55" s="55" t="e">
        <f t="shared" si="5"/>
        <v>#DIV/0!</v>
      </c>
      <c r="P55" s="55" t="e">
        <f t="shared" si="6"/>
        <v>#DIV/0!</v>
      </c>
      <c r="Q55" s="55" t="e">
        <f t="shared" si="7"/>
        <v>#DIV/0!</v>
      </c>
      <c r="R55" s="55" t="e">
        <f t="shared" si="8"/>
        <v>#DIV/0!</v>
      </c>
      <c r="S55" s="55">
        <f t="shared" si="9"/>
        <v>3108.6023182820873</v>
      </c>
      <c r="T55" s="55">
        <f t="shared" si="10"/>
        <v>0</v>
      </c>
      <c r="U55" s="55">
        <f t="shared" si="11"/>
        <v>1685.4793079381789</v>
      </c>
    </row>
    <row r="56" spans="1:21" ht="15">
      <c r="A56" s="60" t="s">
        <v>74</v>
      </c>
      <c r="B56" s="62"/>
      <c r="C56" s="52">
        <v>1.64</v>
      </c>
      <c r="D56" s="52">
        <v>0</v>
      </c>
      <c r="E56" s="52">
        <v>0</v>
      </c>
      <c r="F56" s="53" t="e">
        <f t="shared" si="0"/>
        <v>#DIV/0!</v>
      </c>
      <c r="G56" s="53" t="e">
        <f t="shared" si="1"/>
        <v>#DIV/0!</v>
      </c>
      <c r="H56" s="53" t="e">
        <f t="shared" si="2"/>
        <v>#DIV/0!</v>
      </c>
      <c r="I56" s="54"/>
      <c r="J56" s="54"/>
      <c r="K56" s="54"/>
      <c r="L56" s="54"/>
      <c r="M56" s="55" t="e">
        <f t="shared" si="3"/>
        <v>#DIV/0!</v>
      </c>
      <c r="N56" s="55">
        <f t="shared" si="4"/>
        <v>5202.150818349615</v>
      </c>
      <c r="O56" s="55" t="e">
        <f t="shared" si="5"/>
        <v>#DIV/0!</v>
      </c>
      <c r="P56" s="55" t="e">
        <f t="shared" si="6"/>
        <v>#DIV/0!</v>
      </c>
      <c r="Q56" s="55" t="e">
        <f t="shared" si="7"/>
        <v>#DIV/0!</v>
      </c>
      <c r="R56" s="55" t="e">
        <f t="shared" si="8"/>
        <v>#DIV/0!</v>
      </c>
      <c r="S56" s="55">
        <f t="shared" si="9"/>
        <v>5202.150818349615</v>
      </c>
      <c r="T56" s="55">
        <f t="shared" si="10"/>
        <v>0</v>
      </c>
      <c r="U56" s="55">
        <f t="shared" si="11"/>
        <v>0</v>
      </c>
    </row>
    <row r="57" spans="1:21" ht="51">
      <c r="A57" s="64" t="s">
        <v>75</v>
      </c>
      <c r="B57" s="62"/>
      <c r="C57" s="65">
        <v>1.46</v>
      </c>
      <c r="D57" s="65">
        <v>0</v>
      </c>
      <c r="E57" s="65">
        <v>0.13</v>
      </c>
      <c r="F57" s="53" t="e">
        <f t="shared" si="0"/>
        <v>#DIV/0!</v>
      </c>
      <c r="G57" s="53" t="e">
        <f t="shared" si="1"/>
        <v>#DIV/0!</v>
      </c>
      <c r="H57" s="53" t="e">
        <f t="shared" si="2"/>
        <v>#DIV/0!</v>
      </c>
      <c r="I57" s="54"/>
      <c r="J57" s="54"/>
      <c r="K57" s="54"/>
      <c r="L57" s="54"/>
      <c r="M57" s="55" t="e">
        <f t="shared" si="3"/>
        <v>#DIV/0!</v>
      </c>
      <c r="N57" s="55">
        <f t="shared" si="4"/>
        <v>4869.348599986495</v>
      </c>
      <c r="O57" s="55" t="e">
        <f t="shared" si="5"/>
        <v>#DIV/0!</v>
      </c>
      <c r="P57" s="55" t="e">
        <f t="shared" si="6"/>
        <v>#DIV/0!</v>
      </c>
      <c r="Q57" s="55" t="e">
        <f t="shared" si="7"/>
        <v>#DIV/0!</v>
      </c>
      <c r="R57" s="55" t="e">
        <f t="shared" si="8"/>
        <v>#DIV/0!</v>
      </c>
      <c r="S57" s="55">
        <f t="shared" si="9"/>
        <v>4631.183045603926</v>
      </c>
      <c r="T57" s="55">
        <f t="shared" si="10"/>
        <v>0</v>
      </c>
      <c r="U57" s="55">
        <f t="shared" si="11"/>
        <v>238.16555438256876</v>
      </c>
    </row>
    <row r="58" spans="1:21" ht="40.8">
      <c r="A58" s="64" t="s">
        <v>76</v>
      </c>
      <c r="B58" s="62"/>
      <c r="C58" s="65">
        <v>1.5</v>
      </c>
      <c r="D58" s="65">
        <v>0</v>
      </c>
      <c r="E58" s="65">
        <v>0.08</v>
      </c>
      <c r="F58" s="53" t="e">
        <f t="shared" si="0"/>
        <v>#DIV/0!</v>
      </c>
      <c r="G58" s="53" t="e">
        <f t="shared" si="1"/>
        <v>#DIV/0!</v>
      </c>
      <c r="H58" s="53" t="e">
        <f t="shared" si="2"/>
        <v>#DIV/0!</v>
      </c>
      <c r="I58" s="54"/>
      <c r="J58" s="54"/>
      <c r="K58" s="54"/>
      <c r="L58" s="54"/>
      <c r="M58" s="55" t="e">
        <f t="shared" si="3"/>
        <v>#DIV/0!</v>
      </c>
      <c r="N58" s="55">
        <f t="shared" si="4"/>
        <v>4904.628190962327</v>
      </c>
      <c r="O58" s="55" t="e">
        <f t="shared" si="5"/>
        <v>#DIV/0!</v>
      </c>
      <c r="P58" s="55" t="e">
        <f t="shared" si="6"/>
        <v>#DIV/0!</v>
      </c>
      <c r="Q58" s="55" t="e">
        <f t="shared" si="7"/>
        <v>#DIV/0!</v>
      </c>
      <c r="R58" s="55" t="e">
        <f t="shared" si="8"/>
        <v>#DIV/0!</v>
      </c>
      <c r="S58" s="55">
        <f t="shared" si="9"/>
        <v>4758.064772880746</v>
      </c>
      <c r="T58" s="55">
        <f t="shared" si="10"/>
        <v>0</v>
      </c>
      <c r="U58" s="55">
        <f t="shared" si="11"/>
        <v>146.56341808158078</v>
      </c>
    </row>
    <row r="59" spans="1:21" ht="15">
      <c r="A59" s="60" t="s">
        <v>77</v>
      </c>
      <c r="B59" s="62"/>
      <c r="C59" s="52">
        <v>0.89</v>
      </c>
      <c r="D59" s="52">
        <v>0</v>
      </c>
      <c r="E59" s="52">
        <v>1.17</v>
      </c>
      <c r="F59" s="53" t="e">
        <f t="shared" si="0"/>
        <v>#DIV/0!</v>
      </c>
      <c r="G59" s="53" t="e">
        <f t="shared" si="1"/>
        <v>#DIV/0!</v>
      </c>
      <c r="H59" s="53" t="e">
        <f t="shared" si="2"/>
        <v>#DIV/0!</v>
      </c>
      <c r="I59" s="54"/>
      <c r="J59" s="54"/>
      <c r="K59" s="54"/>
      <c r="L59" s="54"/>
      <c r="M59" s="55" t="e">
        <f t="shared" si="3"/>
        <v>#DIV/0!</v>
      </c>
      <c r="N59" s="55">
        <f t="shared" si="4"/>
        <v>4966.608421352361</v>
      </c>
      <c r="O59" s="55" t="e">
        <f t="shared" si="5"/>
        <v>#DIV/0!</v>
      </c>
      <c r="P59" s="55" t="e">
        <f t="shared" si="6"/>
        <v>#DIV/0!</v>
      </c>
      <c r="Q59" s="55" t="e">
        <f t="shared" si="7"/>
        <v>#DIV/0!</v>
      </c>
      <c r="R59" s="55" t="e">
        <f t="shared" si="8"/>
        <v>#DIV/0!</v>
      </c>
      <c r="S59" s="55">
        <f t="shared" si="9"/>
        <v>2823.1184319092426</v>
      </c>
      <c r="T59" s="55">
        <f t="shared" si="10"/>
        <v>0</v>
      </c>
      <c r="U59" s="55">
        <f t="shared" si="11"/>
        <v>2143.4899894431187</v>
      </c>
    </row>
    <row r="60" spans="1:21" ht="40.8">
      <c r="A60" s="60" t="s">
        <v>78</v>
      </c>
      <c r="B60" s="59"/>
      <c r="C60" s="52">
        <v>0.79</v>
      </c>
      <c r="D60" s="52">
        <v>0</v>
      </c>
      <c r="E60" s="52">
        <v>0.25</v>
      </c>
      <c r="F60" s="53" t="e">
        <f t="shared" si="0"/>
        <v>#DIV/0!</v>
      </c>
      <c r="G60" s="53" t="e">
        <f t="shared" si="1"/>
        <v>#DIV/0!</v>
      </c>
      <c r="H60" s="53" t="e">
        <f t="shared" si="2"/>
        <v>#DIV/0!</v>
      </c>
      <c r="I60" s="54"/>
      <c r="J60" s="54"/>
      <c r="K60" s="54"/>
      <c r="L60" s="54"/>
      <c r="M60" s="55" t="e">
        <f t="shared" si="3"/>
        <v>#DIV/0!</v>
      </c>
      <c r="N60" s="55">
        <f t="shared" si="4"/>
        <v>2963.9247952221326</v>
      </c>
      <c r="O60" s="55" t="e">
        <f t="shared" si="5"/>
        <v>#DIV/0!</v>
      </c>
      <c r="P60" s="55" t="e">
        <f t="shared" si="6"/>
        <v>#DIV/0!</v>
      </c>
      <c r="Q60" s="55" t="e">
        <f t="shared" si="7"/>
        <v>#DIV/0!</v>
      </c>
      <c r="R60" s="55" t="e">
        <f t="shared" si="8"/>
        <v>#DIV/0!</v>
      </c>
      <c r="S60" s="55">
        <f t="shared" si="9"/>
        <v>2505.914113717193</v>
      </c>
      <c r="T60" s="55">
        <f t="shared" si="10"/>
        <v>0</v>
      </c>
      <c r="U60" s="55">
        <f t="shared" si="11"/>
        <v>458.0106815049399</v>
      </c>
    </row>
    <row r="61" spans="1:21" ht="20.4">
      <c r="A61" s="60" t="s">
        <v>79</v>
      </c>
      <c r="B61" s="62"/>
      <c r="C61" s="52">
        <v>0.73</v>
      </c>
      <c r="D61" s="52">
        <v>0</v>
      </c>
      <c r="E61" s="52">
        <v>0.54</v>
      </c>
      <c r="F61" s="53" t="e">
        <f t="shared" si="0"/>
        <v>#DIV/0!</v>
      </c>
      <c r="G61" s="53" t="e">
        <f t="shared" si="1"/>
        <v>#DIV/0!</v>
      </c>
      <c r="H61" s="53" t="e">
        <f t="shared" si="2"/>
        <v>#DIV/0!</v>
      </c>
      <c r="I61" s="54"/>
      <c r="J61" s="54"/>
      <c r="K61" s="54"/>
      <c r="L61" s="54"/>
      <c r="M61" s="55" t="e">
        <f t="shared" si="3"/>
        <v>#DIV/0!</v>
      </c>
      <c r="N61" s="55">
        <f t="shared" si="4"/>
        <v>3304.8945948526334</v>
      </c>
      <c r="O61" s="55" t="e">
        <f t="shared" si="5"/>
        <v>#DIV/0!</v>
      </c>
      <c r="P61" s="55" t="e">
        <f t="shared" si="6"/>
        <v>#DIV/0!</v>
      </c>
      <c r="Q61" s="55" t="e">
        <f t="shared" si="7"/>
        <v>#DIV/0!</v>
      </c>
      <c r="R61" s="55" t="e">
        <f t="shared" si="8"/>
        <v>#DIV/0!</v>
      </c>
      <c r="S61" s="55">
        <f t="shared" si="9"/>
        <v>2315.591522801963</v>
      </c>
      <c r="T61" s="55">
        <f t="shared" si="10"/>
        <v>0</v>
      </c>
      <c r="U61" s="55">
        <f t="shared" si="11"/>
        <v>989.3030720506703</v>
      </c>
    </row>
    <row r="62" spans="1:21" ht="40.8">
      <c r="A62" s="60" t="s">
        <v>80</v>
      </c>
      <c r="B62" s="62"/>
      <c r="C62" s="52">
        <v>1.46</v>
      </c>
      <c r="D62" s="52">
        <v>0</v>
      </c>
      <c r="E62" s="52">
        <v>0.4</v>
      </c>
      <c r="F62" s="53" t="e">
        <f t="shared" si="0"/>
        <v>#DIV/0!</v>
      </c>
      <c r="G62" s="53" t="e">
        <f t="shared" si="1"/>
        <v>#DIV/0!</v>
      </c>
      <c r="H62" s="53" t="e">
        <f t="shared" si="2"/>
        <v>#DIV/0!</v>
      </c>
      <c r="I62" s="54"/>
      <c r="J62" s="54"/>
      <c r="K62" s="54"/>
      <c r="L62" s="54"/>
      <c r="M62" s="55" t="e">
        <f t="shared" si="3"/>
        <v>#DIV/0!</v>
      </c>
      <c r="N62" s="55">
        <f t="shared" si="4"/>
        <v>5364.000136011829</v>
      </c>
      <c r="O62" s="55" t="e">
        <f t="shared" si="5"/>
        <v>#DIV/0!</v>
      </c>
      <c r="P62" s="55" t="e">
        <f t="shared" si="6"/>
        <v>#DIV/0!</v>
      </c>
      <c r="Q62" s="55" t="e">
        <f t="shared" si="7"/>
        <v>#DIV/0!</v>
      </c>
      <c r="R62" s="55" t="e">
        <f t="shared" si="8"/>
        <v>#DIV/0!</v>
      </c>
      <c r="S62" s="55">
        <f t="shared" si="9"/>
        <v>4631.183045603926</v>
      </c>
      <c r="T62" s="55">
        <f t="shared" si="10"/>
        <v>0</v>
      </c>
      <c r="U62" s="55">
        <f t="shared" si="11"/>
        <v>732.8170904079038</v>
      </c>
    </row>
    <row r="63" spans="1:21" ht="51">
      <c r="A63" s="60" t="s">
        <v>81</v>
      </c>
      <c r="B63" s="63"/>
      <c r="C63" s="52">
        <v>0.46</v>
      </c>
      <c r="D63" s="52">
        <v>0</v>
      </c>
      <c r="E63" s="52">
        <v>1.44</v>
      </c>
      <c r="F63" s="53" t="e">
        <f t="shared" si="0"/>
        <v>#DIV/0!</v>
      </c>
      <c r="G63" s="53" t="e">
        <f t="shared" si="1"/>
        <v>#DIV/0!</v>
      </c>
      <c r="H63" s="53" t="e">
        <f t="shared" si="2"/>
        <v>#DIV/0!</v>
      </c>
      <c r="I63" s="54"/>
      <c r="J63" s="54"/>
      <c r="K63" s="54"/>
      <c r="L63" s="54"/>
      <c r="M63" s="55" t="e">
        <f t="shared" si="3"/>
        <v>#DIV/0!</v>
      </c>
      <c r="N63" s="55">
        <f t="shared" si="4"/>
        <v>4097.281389151883</v>
      </c>
      <c r="O63" s="55" t="e">
        <f t="shared" si="5"/>
        <v>#DIV/0!</v>
      </c>
      <c r="P63" s="55" t="e">
        <f t="shared" si="6"/>
        <v>#DIV/0!</v>
      </c>
      <c r="Q63" s="55" t="e">
        <f t="shared" si="7"/>
        <v>#DIV/0!</v>
      </c>
      <c r="R63" s="55" t="e">
        <f t="shared" si="8"/>
        <v>#DIV/0!</v>
      </c>
      <c r="S63" s="55">
        <f t="shared" si="9"/>
        <v>1459.1398636834288</v>
      </c>
      <c r="T63" s="55">
        <f t="shared" si="10"/>
        <v>0</v>
      </c>
      <c r="U63" s="55">
        <f t="shared" si="11"/>
        <v>2638.141525468454</v>
      </c>
    </row>
    <row r="64" spans="1:21" ht="40.8">
      <c r="A64" s="60" t="s">
        <v>112</v>
      </c>
      <c r="B64" s="62"/>
      <c r="C64" s="52">
        <v>0.73</v>
      </c>
      <c r="D64" s="52">
        <v>0.66</v>
      </c>
      <c r="E64" s="52">
        <v>0</v>
      </c>
      <c r="F64" s="53" t="e">
        <f t="shared" si="0"/>
        <v>#DIV/0!</v>
      </c>
      <c r="G64" s="53" t="e">
        <f t="shared" si="1"/>
        <v>#DIV/0!</v>
      </c>
      <c r="H64" s="53" t="e">
        <f t="shared" si="2"/>
        <v>#DIV/0!</v>
      </c>
      <c r="I64" s="54"/>
      <c r="J64" s="54"/>
      <c r="K64" s="54"/>
      <c r="L64" s="54"/>
      <c r="M64" s="55" t="e">
        <f t="shared" si="3"/>
        <v>#DIV/0!</v>
      </c>
      <c r="N64" s="55">
        <f t="shared" si="4"/>
        <v>4025.4468274710935</v>
      </c>
      <c r="O64" s="55" t="e">
        <f t="shared" si="5"/>
        <v>#DIV/0!</v>
      </c>
      <c r="P64" s="55" t="e">
        <f t="shared" si="6"/>
        <v>#DIV/0!</v>
      </c>
      <c r="Q64" s="55" t="e">
        <f t="shared" si="7"/>
        <v>#DIV/0!</v>
      </c>
      <c r="R64" s="55" t="e">
        <f t="shared" si="8"/>
        <v>#DIV/0!</v>
      </c>
      <c r="S64" s="55">
        <f t="shared" si="9"/>
        <v>2315.591522801963</v>
      </c>
      <c r="T64" s="55">
        <f t="shared" si="10"/>
        <v>1709.8553046691302</v>
      </c>
      <c r="U64" s="55">
        <f t="shared" si="11"/>
        <v>0</v>
      </c>
    </row>
    <row r="65" spans="1:21" ht="51">
      <c r="A65" s="50" t="s">
        <v>113</v>
      </c>
      <c r="B65" s="63"/>
      <c r="C65" s="66">
        <v>0.53</v>
      </c>
      <c r="D65" s="66">
        <v>0.46</v>
      </c>
      <c r="E65" s="66">
        <v>0</v>
      </c>
      <c r="F65" s="53" t="e">
        <f t="shared" si="0"/>
        <v>#DIV/0!</v>
      </c>
      <c r="G65" s="53" t="e">
        <f t="shared" si="1"/>
        <v>#DIV/0!</v>
      </c>
      <c r="H65" s="53" t="e">
        <f t="shared" si="2"/>
        <v>#DIV/0!</v>
      </c>
      <c r="I65" s="54"/>
      <c r="J65" s="54"/>
      <c r="K65" s="54"/>
      <c r="L65" s="54"/>
      <c r="M65" s="55" t="e">
        <f t="shared" si="3"/>
        <v>#DIV/0!</v>
      </c>
      <c r="N65" s="55">
        <f t="shared" si="4"/>
        <v>2872.900219975136</v>
      </c>
      <c r="O65" s="55" t="e">
        <f t="shared" si="5"/>
        <v>#DIV/0!</v>
      </c>
      <c r="P65" s="55" t="e">
        <f t="shared" si="6"/>
        <v>#DIV/0!</v>
      </c>
      <c r="Q65" s="55" t="e">
        <f t="shared" si="7"/>
        <v>#DIV/0!</v>
      </c>
      <c r="R65" s="55" t="e">
        <f t="shared" si="8"/>
        <v>#DIV/0!</v>
      </c>
      <c r="S65" s="55">
        <f t="shared" si="9"/>
        <v>1681.1828864178638</v>
      </c>
      <c r="T65" s="55">
        <f t="shared" si="10"/>
        <v>1191.7173335572725</v>
      </c>
      <c r="U65" s="55">
        <f t="shared" si="11"/>
        <v>0</v>
      </c>
    </row>
    <row r="66" spans="1:21" ht="40.8">
      <c r="A66" s="60" t="s">
        <v>82</v>
      </c>
      <c r="B66" s="62"/>
      <c r="C66" s="52">
        <v>0.81</v>
      </c>
      <c r="D66" s="52">
        <v>0</v>
      </c>
      <c r="E66" s="52">
        <v>1.3</v>
      </c>
      <c r="F66" s="53" t="e">
        <f t="shared" si="0"/>
        <v>#DIV/0!</v>
      </c>
      <c r="G66" s="53" t="e">
        <f t="shared" si="1"/>
        <v>#DIV/0!</v>
      </c>
      <c r="H66" s="53" t="e">
        <f t="shared" si="2"/>
        <v>#DIV/0!</v>
      </c>
      <c r="I66" s="54"/>
      <c r="J66" s="54"/>
      <c r="K66" s="54"/>
      <c r="L66" s="54"/>
      <c r="M66" s="55" t="e">
        <f t="shared" si="3"/>
        <v>#DIV/0!</v>
      </c>
      <c r="N66" s="55">
        <f t="shared" si="4"/>
        <v>4951.01052118129</v>
      </c>
      <c r="O66" s="55" t="e">
        <f t="shared" si="5"/>
        <v>#DIV/0!</v>
      </c>
      <c r="P66" s="55" t="e">
        <f t="shared" si="6"/>
        <v>#DIV/0!</v>
      </c>
      <c r="Q66" s="55" t="e">
        <f t="shared" si="7"/>
        <v>#DIV/0!</v>
      </c>
      <c r="R66" s="55" t="e">
        <f t="shared" si="8"/>
        <v>#DIV/0!</v>
      </c>
      <c r="S66" s="55">
        <f t="shared" si="9"/>
        <v>2569.354977355603</v>
      </c>
      <c r="T66" s="55">
        <f t="shared" si="10"/>
        <v>0</v>
      </c>
      <c r="U66" s="55">
        <f t="shared" si="11"/>
        <v>2381.6555438256873</v>
      </c>
    </row>
    <row r="67" spans="1:21" ht="40.8">
      <c r="A67" s="60" t="s">
        <v>83</v>
      </c>
      <c r="B67" s="62"/>
      <c r="C67" s="52">
        <v>0.92</v>
      </c>
      <c r="D67" s="52">
        <v>0</v>
      </c>
      <c r="E67" s="52">
        <v>0.24</v>
      </c>
      <c r="F67" s="53" t="e">
        <f t="shared" si="0"/>
        <v>#DIV/0!</v>
      </c>
      <c r="G67" s="53" t="e">
        <f t="shared" si="1"/>
        <v>#DIV/0!</v>
      </c>
      <c r="H67" s="53" t="e">
        <f t="shared" si="2"/>
        <v>#DIV/0!</v>
      </c>
      <c r="I67" s="54"/>
      <c r="J67" s="54"/>
      <c r="K67" s="54"/>
      <c r="L67" s="54"/>
      <c r="M67" s="55" t="e">
        <f t="shared" si="3"/>
        <v>#DIV/0!</v>
      </c>
      <c r="N67" s="55">
        <f t="shared" si="4"/>
        <v>3357.9699816116</v>
      </c>
      <c r="O67" s="55" t="e">
        <f t="shared" si="5"/>
        <v>#DIV/0!</v>
      </c>
      <c r="P67" s="55" t="e">
        <f t="shared" si="6"/>
        <v>#DIV/0!</v>
      </c>
      <c r="Q67" s="55" t="e">
        <f t="shared" si="7"/>
        <v>#DIV/0!</v>
      </c>
      <c r="R67" s="55" t="e">
        <f t="shared" si="8"/>
        <v>#DIV/0!</v>
      </c>
      <c r="S67" s="55">
        <f t="shared" si="9"/>
        <v>2918.2797273668575</v>
      </c>
      <c r="T67" s="55">
        <f t="shared" si="10"/>
        <v>0</v>
      </c>
      <c r="U67" s="55">
        <f t="shared" si="11"/>
        <v>439.6902542447423</v>
      </c>
    </row>
    <row r="68" spans="1:21" ht="40.8">
      <c r="A68" s="60" t="s">
        <v>84</v>
      </c>
      <c r="B68" s="62"/>
      <c r="C68" s="52">
        <v>1.14</v>
      </c>
      <c r="D68" s="52">
        <v>0</v>
      </c>
      <c r="E68" s="52">
        <v>0.58</v>
      </c>
      <c r="F68" s="53" t="e">
        <f t="shared" si="0"/>
        <v>#DIV/0!</v>
      </c>
      <c r="G68" s="53" t="e">
        <f t="shared" si="1"/>
        <v>#DIV/0!</v>
      </c>
      <c r="H68" s="53" t="e">
        <f t="shared" si="2"/>
        <v>#DIV/0!</v>
      </c>
      <c r="I68" s="54"/>
      <c r="J68" s="54"/>
      <c r="K68" s="54"/>
      <c r="L68" s="54"/>
      <c r="M68" s="55" t="e">
        <f t="shared" si="3"/>
        <v>#DIV/0!</v>
      </c>
      <c r="N68" s="55">
        <f t="shared" si="4"/>
        <v>4678.714008480827</v>
      </c>
      <c r="O68" s="55" t="e">
        <f t="shared" si="5"/>
        <v>#DIV/0!</v>
      </c>
      <c r="P68" s="55" t="e">
        <f t="shared" si="6"/>
        <v>#DIV/0!</v>
      </c>
      <c r="Q68" s="55" t="e">
        <f t="shared" si="7"/>
        <v>#DIV/0!</v>
      </c>
      <c r="R68" s="55" t="e">
        <f t="shared" si="8"/>
        <v>#DIV/0!</v>
      </c>
      <c r="S68" s="55">
        <f t="shared" si="9"/>
        <v>3616.1292273893664</v>
      </c>
      <c r="T68" s="55">
        <f t="shared" si="10"/>
        <v>0</v>
      </c>
      <c r="U68" s="55">
        <f t="shared" si="11"/>
        <v>1062.5847810914604</v>
      </c>
    </row>
    <row r="69" spans="1:21" ht="40.8">
      <c r="A69" s="60" t="s">
        <v>85</v>
      </c>
      <c r="B69" s="61"/>
      <c r="C69" s="52">
        <v>1.21</v>
      </c>
      <c r="D69" s="52">
        <v>0</v>
      </c>
      <c r="E69" s="52">
        <v>0.46</v>
      </c>
      <c r="F69" s="53" t="e">
        <f t="shared" si="0"/>
        <v>#DIV/0!</v>
      </c>
      <c r="G69" s="53" t="e">
        <f t="shared" si="1"/>
        <v>#DIV/0!</v>
      </c>
      <c r="H69" s="53" t="e">
        <f t="shared" si="2"/>
        <v>#DIV/0!</v>
      </c>
      <c r="I69" s="54"/>
      <c r="J69" s="54"/>
      <c r="K69" s="54"/>
      <c r="L69" s="54"/>
      <c r="M69" s="55" t="e">
        <f t="shared" si="3"/>
        <v>#DIV/0!</v>
      </c>
      <c r="N69" s="55">
        <f t="shared" si="4"/>
        <v>4680.911904092891</v>
      </c>
      <c r="O69" s="55" t="e">
        <f t="shared" si="5"/>
        <v>#DIV/0!</v>
      </c>
      <c r="P69" s="55" t="e">
        <f t="shared" si="6"/>
        <v>#DIV/0!</v>
      </c>
      <c r="Q69" s="55" t="e">
        <f t="shared" si="7"/>
        <v>#DIV/0!</v>
      </c>
      <c r="R69" s="55" t="e">
        <f t="shared" si="8"/>
        <v>#DIV/0!</v>
      </c>
      <c r="S69" s="55">
        <f t="shared" si="9"/>
        <v>3838.172250123802</v>
      </c>
      <c r="T69" s="55">
        <f t="shared" si="10"/>
        <v>0</v>
      </c>
      <c r="U69" s="55">
        <f t="shared" si="11"/>
        <v>842.7396539690894</v>
      </c>
    </row>
    <row r="70" spans="1:21" ht="15">
      <c r="A70" s="60" t="s">
        <v>86</v>
      </c>
      <c r="B70" s="62"/>
      <c r="C70" s="52">
        <v>0.56</v>
      </c>
      <c r="D70" s="52">
        <v>0</v>
      </c>
      <c r="E70" s="52">
        <v>0</v>
      </c>
      <c r="F70" s="53" t="e">
        <f t="shared" si="0"/>
        <v>#DIV/0!</v>
      </c>
      <c r="G70" s="53" t="e">
        <f t="shared" si="1"/>
        <v>#DIV/0!</v>
      </c>
      <c r="H70" s="53" t="e">
        <f t="shared" si="2"/>
        <v>#DIV/0!</v>
      </c>
      <c r="I70" s="54"/>
      <c r="J70" s="54"/>
      <c r="K70" s="54"/>
      <c r="L70" s="54"/>
      <c r="M70" s="55" t="e">
        <f t="shared" si="3"/>
        <v>#DIV/0!</v>
      </c>
      <c r="N70" s="55">
        <f t="shared" si="4"/>
        <v>1776.3441818754786</v>
      </c>
      <c r="O70" s="55" t="e">
        <f t="shared" si="5"/>
        <v>#DIV/0!</v>
      </c>
      <c r="P70" s="55" t="e">
        <f t="shared" si="6"/>
        <v>#DIV/0!</v>
      </c>
      <c r="Q70" s="55" t="e">
        <f t="shared" si="7"/>
        <v>#DIV/0!</v>
      </c>
      <c r="R70" s="55" t="e">
        <f t="shared" si="8"/>
        <v>#DIV/0!</v>
      </c>
      <c r="S70" s="55">
        <f t="shared" si="9"/>
        <v>1776.3441818754786</v>
      </c>
      <c r="T70" s="55">
        <f t="shared" si="10"/>
        <v>0</v>
      </c>
      <c r="U70" s="55">
        <f t="shared" si="11"/>
        <v>0</v>
      </c>
    </row>
    <row r="71" spans="1:21" ht="15">
      <c r="A71" s="60" t="s">
        <v>87</v>
      </c>
      <c r="B71" s="67"/>
      <c r="C71" s="52">
        <v>1.31</v>
      </c>
      <c r="D71" s="52">
        <v>0</v>
      </c>
      <c r="E71" s="52">
        <v>0</v>
      </c>
      <c r="F71" s="53" t="e">
        <f>I71/L71</f>
        <v>#DIV/0!</v>
      </c>
      <c r="G71" s="53" t="e">
        <f>J71/L71</f>
        <v>#DIV/0!</v>
      </c>
      <c r="H71" s="53" t="e">
        <f>K71/L71</f>
        <v>#DIV/0!</v>
      </c>
      <c r="I71" s="54"/>
      <c r="J71" s="54"/>
      <c r="K71" s="54"/>
      <c r="L71" s="54"/>
      <c r="M71" s="55" t="e">
        <f>IF(O71&lt;N71,O71,N71)</f>
        <v>#DIV/0!</v>
      </c>
      <c r="N71" s="55">
        <f>S71+T71+U71</f>
        <v>4155.376568315852</v>
      </c>
      <c r="O71" s="55" t="e">
        <f>P71+Q71+R71</f>
        <v>#DIV/0!</v>
      </c>
      <c r="P71" s="55" t="e">
        <f>IF(F71&gt;0,F71*$B$7,0)</f>
        <v>#DIV/0!</v>
      </c>
      <c r="Q71" s="55" t="e">
        <f>IF(G71&gt;0,G71*$B$6,0)</f>
        <v>#DIV/0!</v>
      </c>
      <c r="R71" s="55" t="e">
        <f>IF(H71&gt;0,H71*$B$5,0)</f>
        <v>#DIV/0!</v>
      </c>
      <c r="S71" s="55">
        <f>IF(C71&gt;0,C71*$B$7,0)</f>
        <v>4155.376568315852</v>
      </c>
      <c r="T71" s="55">
        <f>IF(D71&gt;0,D71*$B$6,0)</f>
        <v>0</v>
      </c>
      <c r="U71" s="55">
        <f>IF(E71&gt;0,E71*$B$5,0)</f>
        <v>0</v>
      </c>
    </row>
    <row r="72" spans="1:21" ht="20.4">
      <c r="A72" s="68" t="s">
        <v>88</v>
      </c>
      <c r="B72" s="67"/>
      <c r="C72" s="52">
        <v>0.13</v>
      </c>
      <c r="D72" s="52">
        <v>0</v>
      </c>
      <c r="E72" s="52">
        <v>0</v>
      </c>
      <c r="F72" s="53" t="e">
        <f>I72/L72</f>
        <v>#DIV/0!</v>
      </c>
      <c r="G72" s="53" t="e">
        <f>J72/L72</f>
        <v>#DIV/0!</v>
      </c>
      <c r="H72" s="53" t="e">
        <f>K72/L72</f>
        <v>#DIV/0!</v>
      </c>
      <c r="I72" s="54"/>
      <c r="J72" s="54"/>
      <c r="K72" s="54"/>
      <c r="L72" s="54"/>
      <c r="M72" s="55" t="e">
        <f>IF(O72&lt;N72,O72,N72)</f>
        <v>#DIV/0!</v>
      </c>
      <c r="N72" s="55">
        <f>S72+T72+U72</f>
        <v>412.3656136496647</v>
      </c>
      <c r="O72" s="55" t="e">
        <f>P72+Q72+R72</f>
        <v>#DIV/0!</v>
      </c>
      <c r="P72" s="55" t="e">
        <f>IF(F72&gt;0,F72*$B$7,0)</f>
        <v>#DIV/0!</v>
      </c>
      <c r="Q72" s="55" t="e">
        <f>IF(G72&gt;0,G72*$B$6,0)</f>
        <v>#DIV/0!</v>
      </c>
      <c r="R72" s="55" t="e">
        <f>IF(H72&gt;0,H72*$B$5,0)</f>
        <v>#DIV/0!</v>
      </c>
      <c r="S72" s="55">
        <f>IF(C72&gt;0,C72*$B$7,0)</f>
        <v>412.3656136496647</v>
      </c>
      <c r="T72" s="55">
        <f>IF(D72&gt;0,D72*$B$6,0)</f>
        <v>0</v>
      </c>
      <c r="U72" s="55">
        <f>IF(E72&gt;0,E72*$B$5,0)</f>
        <v>0</v>
      </c>
    </row>
    <row r="73" spans="1:21" ht="15">
      <c r="A73" s="60" t="s">
        <v>89</v>
      </c>
      <c r="B73" s="62"/>
      <c r="C73" s="52">
        <v>1.31</v>
      </c>
      <c r="D73" s="52">
        <v>0</v>
      </c>
      <c r="E73" s="52">
        <v>0</v>
      </c>
      <c r="F73" s="53" t="e">
        <f>I73/L73</f>
        <v>#DIV/0!</v>
      </c>
      <c r="G73" s="53" t="e">
        <f>J73/L73</f>
        <v>#DIV/0!</v>
      </c>
      <c r="H73" s="53" t="e">
        <f>K73/L73</f>
        <v>#DIV/0!</v>
      </c>
      <c r="I73" s="54"/>
      <c r="J73" s="54"/>
      <c r="K73" s="54"/>
      <c r="L73" s="54"/>
      <c r="M73" s="55" t="e">
        <f>IF(O73&lt;N73,O73,N73)</f>
        <v>#DIV/0!</v>
      </c>
      <c r="N73" s="55">
        <f>S73+T73+U73</f>
        <v>4155.376568315852</v>
      </c>
      <c r="O73" s="55" t="e">
        <f>P73+Q73+R73</f>
        <v>#DIV/0!</v>
      </c>
      <c r="P73" s="55" t="e">
        <f>IF(F73&gt;0,F73*$B$7,0)</f>
        <v>#DIV/0!</v>
      </c>
      <c r="Q73" s="55" t="e">
        <f>IF(G73&gt;0,G73*$B$6,0)</f>
        <v>#DIV/0!</v>
      </c>
      <c r="R73" s="55" t="e">
        <f>IF(H73&gt;0,H73*$B$5,0)</f>
        <v>#DIV/0!</v>
      </c>
      <c r="S73" s="55">
        <f>IF(C73&gt;0,C73*$B$7,0)</f>
        <v>4155.376568315852</v>
      </c>
      <c r="T73" s="55">
        <f>IF(D73&gt;0,D73*$B$6,0)</f>
        <v>0</v>
      </c>
      <c r="U73" s="55">
        <f>IF(E73&gt;0,E73*$B$5,0)</f>
        <v>0</v>
      </c>
    </row>
    <row r="74" spans="1:21" ht="15">
      <c r="A74" s="60" t="s">
        <v>90</v>
      </c>
      <c r="B74" s="61"/>
      <c r="C74" s="52">
        <v>1.43</v>
      </c>
      <c r="D74" s="52">
        <v>0</v>
      </c>
      <c r="E74" s="52">
        <v>0.08</v>
      </c>
      <c r="F74" s="53" t="e">
        <f>I74/L74</f>
        <v>#DIV/0!</v>
      </c>
      <c r="G74" s="53" t="e">
        <f>J74/L74</f>
        <v>#DIV/0!</v>
      </c>
      <c r="H74" s="53" t="e">
        <f>K74/L74</f>
        <v>#DIV/0!</v>
      </c>
      <c r="I74" s="54"/>
      <c r="J74" s="54"/>
      <c r="K74" s="54"/>
      <c r="L74" s="54"/>
      <c r="M74" s="55" t="e">
        <f>IF(O74&lt;N74,O74,N74)</f>
        <v>#DIV/0!</v>
      </c>
      <c r="N74" s="55">
        <f>S74+T74+U74</f>
        <v>4682.585168227892</v>
      </c>
      <c r="O74" s="55" t="e">
        <f>P74+Q74+R74</f>
        <v>#DIV/0!</v>
      </c>
      <c r="P74" s="55" t="e">
        <f>IF(F74&gt;0,F74*$B$7,0)</f>
        <v>#DIV/0!</v>
      </c>
      <c r="Q74" s="55" t="e">
        <f>IF(G74&gt;0,G74*$B$6,0)</f>
        <v>#DIV/0!</v>
      </c>
      <c r="R74" s="55" t="e">
        <f>IF(H74&gt;0,H74*$B$5,0)</f>
        <v>#DIV/0!</v>
      </c>
      <c r="S74" s="55">
        <f>IF(C74&gt;0,C74*$B$7,0)</f>
        <v>4536.021750146311</v>
      </c>
      <c r="T74" s="55">
        <f>IF(D74&gt;0,D74*$B$6,0)</f>
        <v>0</v>
      </c>
      <c r="U74" s="55">
        <f>IF(E74&gt;0,E74*$B$5,0)</f>
        <v>146.56341808158078</v>
      </c>
    </row>
    <row r="75" spans="1:21" ht="30.6">
      <c r="A75" s="69" t="s">
        <v>91</v>
      </c>
      <c r="B75" s="62"/>
      <c r="C75" s="52">
        <v>1.31</v>
      </c>
      <c r="D75" s="52">
        <v>0</v>
      </c>
      <c r="E75" s="52">
        <v>0.04</v>
      </c>
      <c r="F75" s="53" t="e">
        <f aca="true" t="shared" si="12" ref="F75:F85">I75/L75</f>
        <v>#DIV/0!</v>
      </c>
      <c r="G75" s="53" t="e">
        <f aca="true" t="shared" si="13" ref="G75:G85">J75/L75</f>
        <v>#DIV/0!</v>
      </c>
      <c r="H75" s="53" t="e">
        <f aca="true" t="shared" si="14" ref="H75:H85">K75/L75</f>
        <v>#DIV/0!</v>
      </c>
      <c r="I75" s="54"/>
      <c r="J75" s="54"/>
      <c r="K75" s="54"/>
      <c r="L75" s="54"/>
      <c r="M75" s="55" t="e">
        <f aca="true" t="shared" si="15" ref="M75:M85">IF(O75&lt;N75,O75,N75)</f>
        <v>#DIV/0!</v>
      </c>
      <c r="N75" s="55">
        <f aca="true" t="shared" si="16" ref="N75:N85">S75+T75+U75</f>
        <v>4228.658277356642</v>
      </c>
      <c r="O75" s="55" t="e">
        <f aca="true" t="shared" si="17" ref="O75:O85">P75+Q75+R75</f>
        <v>#DIV/0!</v>
      </c>
      <c r="P75" s="55" t="e">
        <f aca="true" t="shared" si="18" ref="P75:P85">IF(F75&gt;0,F75*$B$7,0)</f>
        <v>#DIV/0!</v>
      </c>
      <c r="Q75" s="55" t="e">
        <f aca="true" t="shared" si="19" ref="Q75:Q85">IF(G75&gt;0,G75*$B$6,0)</f>
        <v>#DIV/0!</v>
      </c>
      <c r="R75" s="55" t="e">
        <f aca="true" t="shared" si="20" ref="R75:R85">IF(H75&gt;0,H75*$B$5,0)</f>
        <v>#DIV/0!</v>
      </c>
      <c r="S75" s="55">
        <f aca="true" t="shared" si="21" ref="S75:S85">IF(C75&gt;0,C75*$B$7,0)</f>
        <v>4155.376568315852</v>
      </c>
      <c r="T75" s="55">
        <f aca="true" t="shared" si="22" ref="T75:T85">IF(D75&gt;0,D75*$B$6,0)</f>
        <v>0</v>
      </c>
      <c r="U75" s="55">
        <f aca="true" t="shared" si="23" ref="U75:U85">IF(E75&gt;0,E75*$B$5,0)</f>
        <v>73.28170904079039</v>
      </c>
    </row>
    <row r="76" spans="1:21" ht="20.4">
      <c r="A76" s="69" t="s">
        <v>92</v>
      </c>
      <c r="B76" s="62"/>
      <c r="C76" s="52">
        <v>1.31</v>
      </c>
      <c r="D76" s="52">
        <v>0</v>
      </c>
      <c r="E76" s="52">
        <v>0.04</v>
      </c>
      <c r="F76" s="53" t="e">
        <f t="shared" si="12"/>
        <v>#DIV/0!</v>
      </c>
      <c r="G76" s="53" t="e">
        <f t="shared" si="13"/>
        <v>#DIV/0!</v>
      </c>
      <c r="H76" s="53" t="e">
        <f t="shared" si="14"/>
        <v>#DIV/0!</v>
      </c>
      <c r="I76" s="54"/>
      <c r="J76" s="54"/>
      <c r="K76" s="54"/>
      <c r="L76" s="54"/>
      <c r="M76" s="55" t="e">
        <f t="shared" si="15"/>
        <v>#DIV/0!</v>
      </c>
      <c r="N76" s="55">
        <f t="shared" si="16"/>
        <v>4228.658277356642</v>
      </c>
      <c r="O76" s="55" t="e">
        <f t="shared" si="17"/>
        <v>#DIV/0!</v>
      </c>
      <c r="P76" s="55" t="e">
        <f t="shared" si="18"/>
        <v>#DIV/0!</v>
      </c>
      <c r="Q76" s="55" t="e">
        <f t="shared" si="19"/>
        <v>#DIV/0!</v>
      </c>
      <c r="R76" s="55" t="e">
        <f t="shared" si="20"/>
        <v>#DIV/0!</v>
      </c>
      <c r="S76" s="55">
        <f t="shared" si="21"/>
        <v>4155.376568315852</v>
      </c>
      <c r="T76" s="55">
        <f t="shared" si="22"/>
        <v>0</v>
      </c>
      <c r="U76" s="55">
        <f t="shared" si="23"/>
        <v>73.28170904079039</v>
      </c>
    </row>
    <row r="77" spans="1:21" ht="30.6">
      <c r="A77" s="56" t="s">
        <v>93</v>
      </c>
      <c r="B77" s="63"/>
      <c r="C77" s="52">
        <v>1.31</v>
      </c>
      <c r="D77" s="52">
        <v>0</v>
      </c>
      <c r="E77" s="52">
        <v>0.29</v>
      </c>
      <c r="F77" s="53" t="e">
        <f t="shared" si="12"/>
        <v>#DIV/0!</v>
      </c>
      <c r="G77" s="53" t="e">
        <f t="shared" si="13"/>
        <v>#DIV/0!</v>
      </c>
      <c r="H77" s="53" t="e">
        <f t="shared" si="14"/>
        <v>#DIV/0!</v>
      </c>
      <c r="I77" s="54"/>
      <c r="J77" s="54"/>
      <c r="K77" s="54"/>
      <c r="L77" s="54"/>
      <c r="M77" s="55" t="e">
        <f t="shared" si="15"/>
        <v>#DIV/0!</v>
      </c>
      <c r="N77" s="55">
        <f t="shared" si="16"/>
        <v>4686.668958861582</v>
      </c>
      <c r="O77" s="55" t="e">
        <f t="shared" si="17"/>
        <v>#DIV/0!</v>
      </c>
      <c r="P77" s="55" t="e">
        <f t="shared" si="18"/>
        <v>#DIV/0!</v>
      </c>
      <c r="Q77" s="55" t="e">
        <f t="shared" si="19"/>
        <v>#DIV/0!</v>
      </c>
      <c r="R77" s="55" t="e">
        <f t="shared" si="20"/>
        <v>#DIV/0!</v>
      </c>
      <c r="S77" s="55">
        <f t="shared" si="21"/>
        <v>4155.376568315852</v>
      </c>
      <c r="T77" s="55">
        <f t="shared" si="22"/>
        <v>0</v>
      </c>
      <c r="U77" s="55">
        <f t="shared" si="23"/>
        <v>531.2923905457302</v>
      </c>
    </row>
    <row r="78" spans="1:21" ht="20.4">
      <c r="A78" s="56" t="s">
        <v>94</v>
      </c>
      <c r="B78" s="63"/>
      <c r="C78" s="52">
        <v>1.31</v>
      </c>
      <c r="D78" s="52">
        <v>0</v>
      </c>
      <c r="E78" s="52">
        <v>0.17</v>
      </c>
      <c r="F78" s="53" t="e">
        <f t="shared" si="12"/>
        <v>#DIV/0!</v>
      </c>
      <c r="G78" s="53" t="e">
        <f t="shared" si="13"/>
        <v>#DIV/0!</v>
      </c>
      <c r="H78" s="53" t="e">
        <f t="shared" si="14"/>
        <v>#DIV/0!</v>
      </c>
      <c r="I78" s="54"/>
      <c r="J78" s="54"/>
      <c r="K78" s="54"/>
      <c r="L78" s="54"/>
      <c r="M78" s="55" t="e">
        <f t="shared" si="15"/>
        <v>#DIV/0!</v>
      </c>
      <c r="N78" s="55">
        <f t="shared" si="16"/>
        <v>4466.823831739211</v>
      </c>
      <c r="O78" s="55" t="e">
        <f t="shared" si="17"/>
        <v>#DIV/0!</v>
      </c>
      <c r="P78" s="55" t="e">
        <f t="shared" si="18"/>
        <v>#DIV/0!</v>
      </c>
      <c r="Q78" s="55" t="e">
        <f t="shared" si="19"/>
        <v>#DIV/0!</v>
      </c>
      <c r="R78" s="55" t="e">
        <f t="shared" si="20"/>
        <v>#DIV/0!</v>
      </c>
      <c r="S78" s="55">
        <f t="shared" si="21"/>
        <v>4155.376568315852</v>
      </c>
      <c r="T78" s="55">
        <f t="shared" si="22"/>
        <v>0</v>
      </c>
      <c r="U78" s="55">
        <f t="shared" si="23"/>
        <v>311.4472634233592</v>
      </c>
    </row>
    <row r="79" spans="1:21" ht="15">
      <c r="A79" s="60" t="s">
        <v>95</v>
      </c>
      <c r="B79" s="62"/>
      <c r="C79" s="52">
        <v>1.39</v>
      </c>
      <c r="D79" s="52">
        <v>0</v>
      </c>
      <c r="E79" s="52">
        <v>0</v>
      </c>
      <c r="F79" s="53" t="e">
        <f t="shared" si="12"/>
        <v>#DIV/0!</v>
      </c>
      <c r="G79" s="53" t="e">
        <f t="shared" si="13"/>
        <v>#DIV/0!</v>
      </c>
      <c r="H79" s="53" t="e">
        <f t="shared" si="14"/>
        <v>#DIV/0!</v>
      </c>
      <c r="I79" s="54"/>
      <c r="J79" s="54"/>
      <c r="K79" s="54"/>
      <c r="L79" s="54"/>
      <c r="M79" s="55" t="e">
        <f t="shared" si="15"/>
        <v>#DIV/0!</v>
      </c>
      <c r="N79" s="55">
        <f t="shared" si="16"/>
        <v>4409.140022869491</v>
      </c>
      <c r="O79" s="55" t="e">
        <f t="shared" si="17"/>
        <v>#DIV/0!</v>
      </c>
      <c r="P79" s="55" t="e">
        <f t="shared" si="18"/>
        <v>#DIV/0!</v>
      </c>
      <c r="Q79" s="55" t="e">
        <f t="shared" si="19"/>
        <v>#DIV/0!</v>
      </c>
      <c r="R79" s="55" t="e">
        <f t="shared" si="20"/>
        <v>#DIV/0!</v>
      </c>
      <c r="S79" s="55">
        <f t="shared" si="21"/>
        <v>4409.140022869491</v>
      </c>
      <c r="T79" s="55">
        <f t="shared" si="22"/>
        <v>0</v>
      </c>
      <c r="U79" s="55">
        <f t="shared" si="23"/>
        <v>0</v>
      </c>
    </row>
    <row r="80" spans="1:21" ht="20.4">
      <c r="A80" s="60" t="s">
        <v>96</v>
      </c>
      <c r="B80" s="62"/>
      <c r="C80" s="52">
        <v>1.23</v>
      </c>
      <c r="D80" s="52">
        <v>0</v>
      </c>
      <c r="E80" s="52">
        <v>0.17</v>
      </c>
      <c r="F80" s="53" t="e">
        <f t="shared" si="12"/>
        <v>#DIV/0!</v>
      </c>
      <c r="G80" s="53" t="e">
        <f t="shared" si="13"/>
        <v>#DIV/0!</v>
      </c>
      <c r="H80" s="53" t="e">
        <f t="shared" si="14"/>
        <v>#DIV/0!</v>
      </c>
      <c r="I80" s="54"/>
      <c r="J80" s="54"/>
      <c r="K80" s="54"/>
      <c r="L80" s="54"/>
      <c r="M80" s="55" t="e">
        <f t="shared" si="15"/>
        <v>#DIV/0!</v>
      </c>
      <c r="N80" s="55">
        <f t="shared" si="16"/>
        <v>4213.06037718557</v>
      </c>
      <c r="O80" s="55" t="e">
        <f t="shared" si="17"/>
        <v>#DIV/0!</v>
      </c>
      <c r="P80" s="55" t="e">
        <f t="shared" si="18"/>
        <v>#DIV/0!</v>
      </c>
      <c r="Q80" s="55" t="e">
        <f t="shared" si="19"/>
        <v>#DIV/0!</v>
      </c>
      <c r="R80" s="55" t="e">
        <f t="shared" si="20"/>
        <v>#DIV/0!</v>
      </c>
      <c r="S80" s="55">
        <f t="shared" si="21"/>
        <v>3901.6131137622115</v>
      </c>
      <c r="T80" s="55">
        <f t="shared" si="22"/>
        <v>0</v>
      </c>
      <c r="U80" s="55">
        <f t="shared" si="23"/>
        <v>311.4472634233592</v>
      </c>
    </row>
    <row r="81" spans="1:21" ht="15">
      <c r="A81" s="60" t="s">
        <v>97</v>
      </c>
      <c r="B81" s="62"/>
      <c r="C81" s="52">
        <v>1.27</v>
      </c>
      <c r="D81" s="52">
        <v>0</v>
      </c>
      <c r="E81" s="52">
        <v>0.27</v>
      </c>
      <c r="F81" s="53" t="e">
        <f t="shared" si="12"/>
        <v>#DIV/0!</v>
      </c>
      <c r="G81" s="53" t="e">
        <f t="shared" si="13"/>
        <v>#DIV/0!</v>
      </c>
      <c r="H81" s="53" t="e">
        <f t="shared" si="14"/>
        <v>#DIV/0!</v>
      </c>
      <c r="I81" s="54"/>
      <c r="J81" s="54"/>
      <c r="K81" s="54"/>
      <c r="L81" s="54"/>
      <c r="M81" s="55" t="e">
        <f t="shared" si="15"/>
        <v>#DIV/0!</v>
      </c>
      <c r="N81" s="55">
        <f t="shared" si="16"/>
        <v>4523.146377064367</v>
      </c>
      <c r="O81" s="55" t="e">
        <f t="shared" si="17"/>
        <v>#DIV/0!</v>
      </c>
      <c r="P81" s="55" t="e">
        <f t="shared" si="18"/>
        <v>#DIV/0!</v>
      </c>
      <c r="Q81" s="55" t="e">
        <f t="shared" si="19"/>
        <v>#DIV/0!</v>
      </c>
      <c r="R81" s="55" t="e">
        <f t="shared" si="20"/>
        <v>#DIV/0!</v>
      </c>
      <c r="S81" s="55">
        <f t="shared" si="21"/>
        <v>4028.4948410390316</v>
      </c>
      <c r="T81" s="55">
        <f t="shared" si="22"/>
        <v>0</v>
      </c>
      <c r="U81" s="55">
        <f t="shared" si="23"/>
        <v>494.65153602533513</v>
      </c>
    </row>
    <row r="82" spans="1:21" ht="15">
      <c r="A82" s="60" t="s">
        <v>98</v>
      </c>
      <c r="B82" s="62"/>
      <c r="C82" s="52">
        <v>0.91</v>
      </c>
      <c r="D82" s="52">
        <v>0.75</v>
      </c>
      <c r="E82" s="52">
        <v>0</v>
      </c>
      <c r="F82" s="53" t="e">
        <f t="shared" si="12"/>
        <v>#DIV/0!</v>
      </c>
      <c r="G82" s="53" t="e">
        <f t="shared" si="13"/>
        <v>#DIV/0!</v>
      </c>
      <c r="H82" s="53" t="e">
        <f t="shared" si="14"/>
        <v>#DIV/0!</v>
      </c>
      <c r="I82" s="54"/>
      <c r="J82" s="54"/>
      <c r="K82" s="54"/>
      <c r="L82" s="54"/>
      <c r="M82" s="55" t="e">
        <f t="shared" si="15"/>
        <v>#DIV/0!</v>
      </c>
      <c r="N82" s="55">
        <f t="shared" si="16"/>
        <v>4829.576687217119</v>
      </c>
      <c r="O82" s="55" t="e">
        <f t="shared" si="17"/>
        <v>#DIV/0!</v>
      </c>
      <c r="P82" s="55" t="e">
        <f t="shared" si="18"/>
        <v>#DIV/0!</v>
      </c>
      <c r="Q82" s="55" t="e">
        <f t="shared" si="19"/>
        <v>#DIV/0!</v>
      </c>
      <c r="R82" s="55" t="e">
        <f t="shared" si="20"/>
        <v>#DIV/0!</v>
      </c>
      <c r="S82" s="55">
        <f t="shared" si="21"/>
        <v>2886.5592955476527</v>
      </c>
      <c r="T82" s="55">
        <f t="shared" si="22"/>
        <v>1943.017391669466</v>
      </c>
      <c r="U82" s="55">
        <f t="shared" si="23"/>
        <v>0</v>
      </c>
    </row>
    <row r="83" spans="1:21" ht="15">
      <c r="A83" s="60" t="s">
        <v>99</v>
      </c>
      <c r="B83" s="62"/>
      <c r="C83" s="52">
        <v>0.5</v>
      </c>
      <c r="D83" s="52">
        <v>0.37</v>
      </c>
      <c r="E83" s="52">
        <v>0.37</v>
      </c>
      <c r="F83" s="53" t="e">
        <f t="shared" si="12"/>
        <v>#DIV/0!</v>
      </c>
      <c r="G83" s="53" t="e">
        <f t="shared" si="13"/>
        <v>#DIV/0!</v>
      </c>
      <c r="H83" s="53" t="e">
        <f t="shared" si="14"/>
        <v>#DIV/0!</v>
      </c>
      <c r="I83" s="54"/>
      <c r="J83" s="54"/>
      <c r="K83" s="54"/>
      <c r="L83" s="54"/>
      <c r="M83" s="55" t="e">
        <f t="shared" si="15"/>
        <v>#DIV/0!</v>
      </c>
      <c r="N83" s="55">
        <f t="shared" si="16"/>
        <v>3222.432646144496</v>
      </c>
      <c r="O83" s="55" t="e">
        <f t="shared" si="17"/>
        <v>#DIV/0!</v>
      </c>
      <c r="P83" s="55" t="e">
        <f t="shared" si="18"/>
        <v>#DIV/0!</v>
      </c>
      <c r="Q83" s="55" t="e">
        <f t="shared" si="19"/>
        <v>#DIV/0!</v>
      </c>
      <c r="R83" s="55" t="e">
        <f t="shared" si="20"/>
        <v>#DIV/0!</v>
      </c>
      <c r="S83" s="55">
        <f t="shared" si="21"/>
        <v>1586.0215909602487</v>
      </c>
      <c r="T83" s="55">
        <f t="shared" si="22"/>
        <v>958.5552465569365</v>
      </c>
      <c r="U83" s="55">
        <f t="shared" si="23"/>
        <v>677.855808627311</v>
      </c>
    </row>
    <row r="84" spans="1:21" ht="20.4">
      <c r="A84" s="60" t="s">
        <v>100</v>
      </c>
      <c r="B84" s="62"/>
      <c r="C84" s="52">
        <v>0.73</v>
      </c>
      <c r="D84" s="52">
        <v>1.19</v>
      </c>
      <c r="E84" s="52">
        <v>0</v>
      </c>
      <c r="F84" s="53" t="e">
        <f t="shared" si="12"/>
        <v>#DIV/0!</v>
      </c>
      <c r="G84" s="53" t="e">
        <f t="shared" si="13"/>
        <v>#DIV/0!</v>
      </c>
      <c r="H84" s="53" t="e">
        <f t="shared" si="14"/>
        <v>#DIV/0!</v>
      </c>
      <c r="I84" s="54"/>
      <c r="J84" s="54"/>
      <c r="K84" s="54"/>
      <c r="L84" s="54"/>
      <c r="M84" s="55" t="e">
        <f t="shared" si="15"/>
        <v>#DIV/0!</v>
      </c>
      <c r="N84" s="55">
        <f t="shared" si="16"/>
        <v>5398.512450917516</v>
      </c>
      <c r="O84" s="55" t="e">
        <f t="shared" si="17"/>
        <v>#DIV/0!</v>
      </c>
      <c r="P84" s="55" t="e">
        <f t="shared" si="18"/>
        <v>#DIV/0!</v>
      </c>
      <c r="Q84" s="55" t="e">
        <f t="shared" si="19"/>
        <v>#DIV/0!</v>
      </c>
      <c r="R84" s="55" t="e">
        <f t="shared" si="20"/>
        <v>#DIV/0!</v>
      </c>
      <c r="S84" s="55">
        <f t="shared" si="21"/>
        <v>2315.591522801963</v>
      </c>
      <c r="T84" s="55">
        <f t="shared" si="22"/>
        <v>3082.9209281155527</v>
      </c>
      <c r="U84" s="55">
        <f t="shared" si="23"/>
        <v>0</v>
      </c>
    </row>
    <row r="85" spans="1:21" ht="20.4">
      <c r="A85" s="60" t="s">
        <v>101</v>
      </c>
      <c r="B85" s="62"/>
      <c r="C85" s="52">
        <v>0.46</v>
      </c>
      <c r="D85" s="52">
        <v>0.72</v>
      </c>
      <c r="E85" s="52">
        <v>0</v>
      </c>
      <c r="F85" s="53" t="e">
        <f t="shared" si="12"/>
        <v>#DIV/0!</v>
      </c>
      <c r="G85" s="53" t="e">
        <f t="shared" si="13"/>
        <v>#DIV/0!</v>
      </c>
      <c r="H85" s="53" t="e">
        <f t="shared" si="14"/>
        <v>#DIV/0!</v>
      </c>
      <c r="I85" s="54"/>
      <c r="J85" s="54"/>
      <c r="K85" s="54"/>
      <c r="L85" s="54"/>
      <c r="M85" s="55" t="e">
        <f t="shared" si="15"/>
        <v>#DIV/0!</v>
      </c>
      <c r="N85" s="55">
        <f t="shared" si="16"/>
        <v>3324.436559686116</v>
      </c>
      <c r="O85" s="55" t="e">
        <f t="shared" si="17"/>
        <v>#DIV/0!</v>
      </c>
      <c r="P85" s="55" t="e">
        <f t="shared" si="18"/>
        <v>#DIV/0!</v>
      </c>
      <c r="Q85" s="55" t="e">
        <f t="shared" si="19"/>
        <v>#DIV/0!</v>
      </c>
      <c r="R85" s="55" t="e">
        <f t="shared" si="20"/>
        <v>#DIV/0!</v>
      </c>
      <c r="S85" s="55">
        <f t="shared" si="21"/>
        <v>1459.1398636834288</v>
      </c>
      <c r="T85" s="55">
        <f t="shared" si="22"/>
        <v>1865.2966960026872</v>
      </c>
      <c r="U85" s="55">
        <f t="shared" si="23"/>
        <v>0</v>
      </c>
    </row>
    <row r="86" spans="1:21" ht="15">
      <c r="A86" s="63"/>
      <c r="B86" s="63"/>
      <c r="C86" s="70"/>
      <c r="D86" s="70"/>
      <c r="E86" s="70"/>
      <c r="F86" s="71"/>
      <c r="G86" s="71"/>
      <c r="H86" s="71"/>
      <c r="I86" s="72"/>
      <c r="J86" s="72"/>
      <c r="K86" s="72"/>
      <c r="L86" s="72"/>
      <c r="M86" s="55"/>
      <c r="N86" s="55"/>
      <c r="O86" s="55"/>
      <c r="P86" s="55"/>
      <c r="Q86" s="55"/>
      <c r="R86" s="55"/>
      <c r="S86" s="55"/>
      <c r="T86" s="55"/>
      <c r="U86" s="55"/>
    </row>
    <row r="87" spans="1:21" ht="15">
      <c r="A87" s="63"/>
      <c r="B87" s="63"/>
      <c r="C87" s="70"/>
      <c r="D87" s="70"/>
      <c r="E87" s="70"/>
      <c r="F87" s="71"/>
      <c r="G87" s="71"/>
      <c r="H87" s="71"/>
      <c r="I87" s="72"/>
      <c r="J87" s="72"/>
      <c r="K87" s="72"/>
      <c r="L87" s="72"/>
      <c r="M87" s="55"/>
      <c r="N87" s="55"/>
      <c r="O87" s="55"/>
      <c r="P87" s="55"/>
      <c r="Q87" s="55"/>
      <c r="R87" s="55"/>
      <c r="S87" s="55"/>
      <c r="T87" s="55"/>
      <c r="U87" s="55"/>
    </row>
    <row r="88" spans="1:21" ht="15">
      <c r="A88" s="63"/>
      <c r="B88" s="63"/>
      <c r="C88" s="70"/>
      <c r="D88" s="70"/>
      <c r="E88" s="70"/>
      <c r="F88" s="71"/>
      <c r="G88" s="71"/>
      <c r="H88" s="71"/>
      <c r="I88" s="72"/>
      <c r="J88" s="72"/>
      <c r="K88" s="72"/>
      <c r="L88" s="72"/>
      <c r="M88" s="55"/>
      <c r="N88" s="55"/>
      <c r="O88" s="55"/>
      <c r="P88" s="55"/>
      <c r="Q88" s="55"/>
      <c r="R88" s="55"/>
      <c r="S88" s="55"/>
      <c r="T88" s="55"/>
      <c r="U88" s="55"/>
    </row>
  </sheetData>
  <mergeCells count="3">
    <mergeCell ref="B3:C3"/>
    <mergeCell ref="H3:I3"/>
    <mergeCell ref="J3:L3"/>
  </mergeCells>
  <printOptions/>
  <pageMargins left="0.7" right="0.7" top="0.787401575" bottom="0.787401575" header="0.3" footer="0.3"/>
  <pageSetup fitToHeight="0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Hadasch, Doris (MK)</dc:creator>
  <cp:keywords/>
  <dc:description/>
  <cp:lastModifiedBy>Scholz, Wolfgang (MK)</cp:lastModifiedBy>
  <cp:lastPrinted>2018-02-14T10:52:41Z</cp:lastPrinted>
  <dcterms:created xsi:type="dcterms:W3CDTF">2018-02-14T10:50:13Z</dcterms:created>
  <dcterms:modified xsi:type="dcterms:W3CDTF">2023-03-14T10:11:29Z</dcterms:modified>
  <cp:category/>
  <cp:version/>
  <cp:contentType/>
  <cp:contentStatus/>
</cp:coreProperties>
</file>