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ef41\Hadasch\2 Finanzhilfe\1 Jährliche Festsetzungen\2018_2019\"/>
    </mc:Choice>
  </mc:AlternateContent>
  <bookViews>
    <workbookView xWindow="0" yWindow="0" windowWidth="28800" windowHeight="142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7" i="1" l="1"/>
  <c r="Q87" i="1"/>
  <c r="H87" i="1"/>
  <c r="R87" i="1" s="1"/>
  <c r="G87" i="1"/>
  <c r="F87" i="1"/>
  <c r="P87" i="1" s="1"/>
  <c r="U83" i="1"/>
  <c r="Q83" i="1"/>
  <c r="H83" i="1"/>
  <c r="R83" i="1" s="1"/>
  <c r="G83" i="1"/>
  <c r="F83" i="1"/>
  <c r="P83" i="1" s="1"/>
  <c r="U82" i="1"/>
  <c r="Q82" i="1"/>
  <c r="H82" i="1"/>
  <c r="R82" i="1" s="1"/>
  <c r="G82" i="1"/>
  <c r="F82" i="1"/>
  <c r="P82" i="1" s="1"/>
  <c r="Q81" i="1"/>
  <c r="H81" i="1"/>
  <c r="R81" i="1" s="1"/>
  <c r="G81" i="1"/>
  <c r="F81" i="1"/>
  <c r="P81" i="1" s="1"/>
  <c r="U80" i="1"/>
  <c r="Q80" i="1"/>
  <c r="H80" i="1"/>
  <c r="R80" i="1" s="1"/>
  <c r="G80" i="1"/>
  <c r="F80" i="1"/>
  <c r="P80" i="1" s="1"/>
  <c r="T79" i="1"/>
  <c r="Q79" i="1"/>
  <c r="P79" i="1"/>
  <c r="H79" i="1"/>
  <c r="R79" i="1" s="1"/>
  <c r="G79" i="1"/>
  <c r="F79" i="1"/>
  <c r="T78" i="1"/>
  <c r="Q78" i="1"/>
  <c r="P78" i="1"/>
  <c r="H78" i="1"/>
  <c r="R78" i="1" s="1"/>
  <c r="G78" i="1"/>
  <c r="F78" i="1"/>
  <c r="U77" i="1"/>
  <c r="T77" i="1"/>
  <c r="Q77" i="1"/>
  <c r="P77" i="1"/>
  <c r="H77" i="1"/>
  <c r="R77" i="1" s="1"/>
  <c r="G77" i="1"/>
  <c r="F77" i="1"/>
  <c r="T76" i="1"/>
  <c r="Q76" i="1"/>
  <c r="P76" i="1"/>
  <c r="H76" i="1"/>
  <c r="R76" i="1" s="1"/>
  <c r="G76" i="1"/>
  <c r="F76" i="1"/>
  <c r="T75" i="1"/>
  <c r="Q75" i="1"/>
  <c r="P75" i="1"/>
  <c r="H75" i="1"/>
  <c r="R75" i="1" s="1"/>
  <c r="G75" i="1"/>
  <c r="F75" i="1"/>
  <c r="T74" i="1"/>
  <c r="Q74" i="1"/>
  <c r="P74" i="1"/>
  <c r="H74" i="1"/>
  <c r="R74" i="1" s="1"/>
  <c r="G74" i="1"/>
  <c r="F74" i="1"/>
  <c r="T73" i="1"/>
  <c r="Q73" i="1"/>
  <c r="P73" i="1"/>
  <c r="H73" i="1"/>
  <c r="R73" i="1" s="1"/>
  <c r="G73" i="1"/>
  <c r="F73" i="1"/>
  <c r="T72" i="1"/>
  <c r="Q72" i="1"/>
  <c r="P72" i="1"/>
  <c r="H72" i="1"/>
  <c r="R72" i="1" s="1"/>
  <c r="G72" i="1"/>
  <c r="F72" i="1"/>
  <c r="U71" i="1"/>
  <c r="T71" i="1"/>
  <c r="Q71" i="1"/>
  <c r="P71" i="1"/>
  <c r="H71" i="1"/>
  <c r="R71" i="1" s="1"/>
  <c r="G71" i="1"/>
  <c r="F71" i="1"/>
  <c r="U70" i="1"/>
  <c r="T70" i="1"/>
  <c r="Q70" i="1"/>
  <c r="P70" i="1"/>
  <c r="H70" i="1"/>
  <c r="R70" i="1" s="1"/>
  <c r="G70" i="1"/>
  <c r="F70" i="1"/>
  <c r="U69" i="1"/>
  <c r="T69" i="1"/>
  <c r="Q69" i="1"/>
  <c r="P69" i="1"/>
  <c r="H69" i="1"/>
  <c r="R69" i="1" s="1"/>
  <c r="G69" i="1"/>
  <c r="F69" i="1"/>
  <c r="U68" i="1"/>
  <c r="T68" i="1"/>
  <c r="Q68" i="1"/>
  <c r="P68" i="1"/>
  <c r="H68" i="1"/>
  <c r="R68" i="1" s="1"/>
  <c r="G68" i="1"/>
  <c r="F68" i="1"/>
  <c r="T67" i="1"/>
  <c r="Q67" i="1"/>
  <c r="P67" i="1"/>
  <c r="H67" i="1"/>
  <c r="R67" i="1" s="1"/>
  <c r="G67" i="1"/>
  <c r="F67" i="1"/>
  <c r="T66" i="1"/>
  <c r="Q66" i="1"/>
  <c r="P66" i="1"/>
  <c r="H66" i="1"/>
  <c r="R66" i="1" s="1"/>
  <c r="G66" i="1"/>
  <c r="F66" i="1"/>
  <c r="T65" i="1"/>
  <c r="Q65" i="1"/>
  <c r="P65" i="1"/>
  <c r="H65" i="1"/>
  <c r="R65" i="1" s="1"/>
  <c r="G65" i="1"/>
  <c r="F65" i="1"/>
  <c r="T64" i="1"/>
  <c r="Q64" i="1"/>
  <c r="P64" i="1"/>
  <c r="H64" i="1"/>
  <c r="R64" i="1" s="1"/>
  <c r="G64" i="1"/>
  <c r="F64" i="1"/>
  <c r="U63" i="1"/>
  <c r="Q63" i="1"/>
  <c r="P63" i="1"/>
  <c r="H63" i="1"/>
  <c r="R63" i="1" s="1"/>
  <c r="G63" i="1"/>
  <c r="F63" i="1"/>
  <c r="U62" i="1"/>
  <c r="Q62" i="1"/>
  <c r="P62" i="1"/>
  <c r="H62" i="1"/>
  <c r="R62" i="1" s="1"/>
  <c r="G62" i="1"/>
  <c r="F62" i="1"/>
  <c r="T61" i="1"/>
  <c r="Q61" i="1"/>
  <c r="P61" i="1"/>
  <c r="H61" i="1"/>
  <c r="R61" i="1" s="1"/>
  <c r="G61" i="1"/>
  <c r="F61" i="1"/>
  <c r="T60" i="1"/>
  <c r="Q60" i="1"/>
  <c r="P60" i="1"/>
  <c r="H60" i="1"/>
  <c r="R60" i="1" s="1"/>
  <c r="G60" i="1"/>
  <c r="F60" i="1"/>
  <c r="T59" i="1"/>
  <c r="Q59" i="1"/>
  <c r="P59" i="1"/>
  <c r="H59" i="1"/>
  <c r="R59" i="1" s="1"/>
  <c r="G59" i="1"/>
  <c r="F59" i="1"/>
  <c r="T58" i="1"/>
  <c r="P58" i="1"/>
  <c r="H58" i="1"/>
  <c r="R58" i="1" s="1"/>
  <c r="G58" i="1"/>
  <c r="Q58" i="1" s="1"/>
  <c r="F58" i="1"/>
  <c r="T57" i="1"/>
  <c r="Q57" i="1"/>
  <c r="P57" i="1"/>
  <c r="H57" i="1"/>
  <c r="R57" i="1" s="1"/>
  <c r="G57" i="1"/>
  <c r="F57" i="1"/>
  <c r="T56" i="1"/>
  <c r="P56" i="1"/>
  <c r="H56" i="1"/>
  <c r="R56" i="1" s="1"/>
  <c r="G56" i="1"/>
  <c r="Q56" i="1" s="1"/>
  <c r="F56" i="1"/>
  <c r="T55" i="1"/>
  <c r="Q55" i="1"/>
  <c r="P55" i="1"/>
  <c r="H55" i="1"/>
  <c r="R55" i="1" s="1"/>
  <c r="G55" i="1"/>
  <c r="F55" i="1"/>
  <c r="U54" i="1"/>
  <c r="T54" i="1"/>
  <c r="P54" i="1"/>
  <c r="H54" i="1"/>
  <c r="R54" i="1" s="1"/>
  <c r="G54" i="1"/>
  <c r="Q54" i="1" s="1"/>
  <c r="F54" i="1"/>
  <c r="T53" i="1"/>
  <c r="Q53" i="1"/>
  <c r="P53" i="1"/>
  <c r="H53" i="1"/>
  <c r="R53" i="1" s="1"/>
  <c r="G53" i="1"/>
  <c r="F53" i="1"/>
  <c r="T52" i="1"/>
  <c r="P52" i="1"/>
  <c r="H52" i="1"/>
  <c r="R52" i="1" s="1"/>
  <c r="G52" i="1"/>
  <c r="Q52" i="1" s="1"/>
  <c r="F52" i="1"/>
  <c r="T51" i="1"/>
  <c r="Q51" i="1"/>
  <c r="P51" i="1"/>
  <c r="H51" i="1"/>
  <c r="R51" i="1" s="1"/>
  <c r="G51" i="1"/>
  <c r="F51" i="1"/>
  <c r="T50" i="1"/>
  <c r="P50" i="1"/>
  <c r="H50" i="1"/>
  <c r="R50" i="1" s="1"/>
  <c r="G50" i="1"/>
  <c r="Q50" i="1" s="1"/>
  <c r="F50" i="1"/>
  <c r="T49" i="1"/>
  <c r="Q49" i="1"/>
  <c r="P49" i="1"/>
  <c r="H49" i="1"/>
  <c r="R49" i="1" s="1"/>
  <c r="G49" i="1"/>
  <c r="F49" i="1"/>
  <c r="T48" i="1"/>
  <c r="P48" i="1"/>
  <c r="H48" i="1"/>
  <c r="R48" i="1" s="1"/>
  <c r="G48" i="1"/>
  <c r="Q48" i="1" s="1"/>
  <c r="F48" i="1"/>
  <c r="T47" i="1"/>
  <c r="Q47" i="1"/>
  <c r="P47" i="1"/>
  <c r="H47" i="1"/>
  <c r="R47" i="1" s="1"/>
  <c r="G47" i="1"/>
  <c r="F47" i="1"/>
  <c r="U46" i="1"/>
  <c r="T46" i="1"/>
  <c r="P46" i="1"/>
  <c r="H46" i="1"/>
  <c r="R46" i="1" s="1"/>
  <c r="G46" i="1"/>
  <c r="Q46" i="1" s="1"/>
  <c r="F46" i="1"/>
  <c r="T45" i="1"/>
  <c r="Q45" i="1"/>
  <c r="P45" i="1"/>
  <c r="H45" i="1"/>
  <c r="R45" i="1" s="1"/>
  <c r="G45" i="1"/>
  <c r="F45" i="1"/>
  <c r="U44" i="1"/>
  <c r="P44" i="1"/>
  <c r="H44" i="1"/>
  <c r="R44" i="1" s="1"/>
  <c r="G44" i="1"/>
  <c r="Q44" i="1" s="1"/>
  <c r="F44" i="1"/>
  <c r="T43" i="1"/>
  <c r="Q43" i="1"/>
  <c r="P43" i="1"/>
  <c r="H43" i="1"/>
  <c r="R43" i="1" s="1"/>
  <c r="G43" i="1"/>
  <c r="F43" i="1"/>
  <c r="T42" i="1"/>
  <c r="Q42" i="1"/>
  <c r="P42" i="1"/>
  <c r="H42" i="1"/>
  <c r="R42" i="1" s="1"/>
  <c r="G42" i="1"/>
  <c r="F42" i="1"/>
  <c r="U41" i="1"/>
  <c r="T41" i="1"/>
  <c r="Q41" i="1"/>
  <c r="P41" i="1"/>
  <c r="H41" i="1"/>
  <c r="R41" i="1" s="1"/>
  <c r="G41" i="1"/>
  <c r="F41" i="1"/>
  <c r="T40" i="1"/>
  <c r="Q40" i="1"/>
  <c r="P40" i="1"/>
  <c r="H40" i="1"/>
  <c r="R40" i="1" s="1"/>
  <c r="G40" i="1"/>
  <c r="F40" i="1"/>
  <c r="T39" i="1"/>
  <c r="Q39" i="1"/>
  <c r="P39" i="1"/>
  <c r="H39" i="1"/>
  <c r="R39" i="1" s="1"/>
  <c r="G39" i="1"/>
  <c r="F39" i="1"/>
  <c r="T38" i="1"/>
  <c r="Q38" i="1"/>
  <c r="P38" i="1"/>
  <c r="H38" i="1"/>
  <c r="R38" i="1" s="1"/>
  <c r="G38" i="1"/>
  <c r="F38" i="1"/>
  <c r="T37" i="1"/>
  <c r="Q37" i="1"/>
  <c r="P37" i="1"/>
  <c r="H37" i="1"/>
  <c r="R37" i="1" s="1"/>
  <c r="G37" i="1"/>
  <c r="F37" i="1"/>
  <c r="T36" i="1"/>
  <c r="Q36" i="1"/>
  <c r="P36" i="1"/>
  <c r="H36" i="1"/>
  <c r="R36" i="1" s="1"/>
  <c r="G36" i="1"/>
  <c r="F36" i="1"/>
  <c r="T35" i="1"/>
  <c r="Q35" i="1"/>
  <c r="P35" i="1"/>
  <c r="H35" i="1"/>
  <c r="R35" i="1" s="1"/>
  <c r="G35" i="1"/>
  <c r="F35" i="1"/>
  <c r="T34" i="1"/>
  <c r="Q34" i="1"/>
  <c r="P34" i="1"/>
  <c r="H34" i="1"/>
  <c r="R34" i="1" s="1"/>
  <c r="G34" i="1"/>
  <c r="F34" i="1"/>
  <c r="T33" i="1"/>
  <c r="Q33" i="1"/>
  <c r="P33" i="1"/>
  <c r="H33" i="1"/>
  <c r="R33" i="1" s="1"/>
  <c r="G33" i="1"/>
  <c r="F33" i="1"/>
  <c r="T32" i="1"/>
  <c r="Q32" i="1"/>
  <c r="P32" i="1"/>
  <c r="H32" i="1"/>
  <c r="R32" i="1" s="1"/>
  <c r="G32" i="1"/>
  <c r="F32" i="1"/>
  <c r="T31" i="1"/>
  <c r="Q31" i="1"/>
  <c r="P31" i="1"/>
  <c r="H31" i="1"/>
  <c r="R31" i="1" s="1"/>
  <c r="G31" i="1"/>
  <c r="F31" i="1"/>
  <c r="T30" i="1"/>
  <c r="H30" i="1"/>
  <c r="R30" i="1" s="1"/>
  <c r="G30" i="1"/>
  <c r="Q30" i="1" s="1"/>
  <c r="F30" i="1"/>
  <c r="P30" i="1" s="1"/>
  <c r="T29" i="1"/>
  <c r="R29" i="1"/>
  <c r="H29" i="1"/>
  <c r="G29" i="1"/>
  <c r="Q29" i="1" s="1"/>
  <c r="F29" i="1"/>
  <c r="P29" i="1" s="1"/>
  <c r="T28" i="1"/>
  <c r="R28" i="1"/>
  <c r="H28" i="1"/>
  <c r="G28" i="1"/>
  <c r="Q28" i="1" s="1"/>
  <c r="F28" i="1"/>
  <c r="P28" i="1" s="1"/>
  <c r="T27" i="1"/>
  <c r="R27" i="1"/>
  <c r="H27" i="1"/>
  <c r="G27" i="1"/>
  <c r="Q27" i="1" s="1"/>
  <c r="F27" i="1"/>
  <c r="P27" i="1" s="1"/>
  <c r="T26" i="1"/>
  <c r="R26" i="1"/>
  <c r="H26" i="1"/>
  <c r="G26" i="1"/>
  <c r="Q26" i="1" s="1"/>
  <c r="F26" i="1"/>
  <c r="P26" i="1" s="1"/>
  <c r="T25" i="1"/>
  <c r="R25" i="1"/>
  <c r="H25" i="1"/>
  <c r="G25" i="1"/>
  <c r="Q25" i="1" s="1"/>
  <c r="F25" i="1"/>
  <c r="P25" i="1" s="1"/>
  <c r="T24" i="1"/>
  <c r="R24" i="1"/>
  <c r="H24" i="1"/>
  <c r="G24" i="1"/>
  <c r="Q24" i="1" s="1"/>
  <c r="F24" i="1"/>
  <c r="P24" i="1" s="1"/>
  <c r="T23" i="1"/>
  <c r="R23" i="1"/>
  <c r="H23" i="1"/>
  <c r="G23" i="1"/>
  <c r="Q23" i="1" s="1"/>
  <c r="F23" i="1"/>
  <c r="P23" i="1" s="1"/>
  <c r="T22" i="1"/>
  <c r="R22" i="1"/>
  <c r="H22" i="1"/>
  <c r="G22" i="1"/>
  <c r="Q22" i="1" s="1"/>
  <c r="F22" i="1"/>
  <c r="P22" i="1" s="1"/>
  <c r="T21" i="1"/>
  <c r="R21" i="1"/>
  <c r="H21" i="1"/>
  <c r="G21" i="1"/>
  <c r="Q21" i="1" s="1"/>
  <c r="F21" i="1"/>
  <c r="P21" i="1" s="1"/>
  <c r="T20" i="1"/>
  <c r="R20" i="1"/>
  <c r="H20" i="1"/>
  <c r="G20" i="1"/>
  <c r="Q20" i="1" s="1"/>
  <c r="F20" i="1"/>
  <c r="P20" i="1" s="1"/>
  <c r="T19" i="1"/>
  <c r="R19" i="1"/>
  <c r="H19" i="1"/>
  <c r="G19" i="1"/>
  <c r="Q19" i="1" s="1"/>
  <c r="F19" i="1"/>
  <c r="P19" i="1" s="1"/>
  <c r="T18" i="1"/>
  <c r="R18" i="1"/>
  <c r="H18" i="1"/>
  <c r="G18" i="1"/>
  <c r="Q18" i="1" s="1"/>
  <c r="F18" i="1"/>
  <c r="P18" i="1" s="1"/>
  <c r="I9" i="1"/>
  <c r="K8" i="1"/>
  <c r="K7" i="1"/>
  <c r="K6" i="1"/>
  <c r="K5" i="1"/>
  <c r="K9" i="1" l="1"/>
  <c r="L9" i="1" s="1"/>
  <c r="O42" i="1"/>
  <c r="O49" i="1"/>
  <c r="O57" i="1"/>
  <c r="O60" i="1"/>
  <c r="O39" i="1"/>
  <c r="O30" i="1"/>
  <c r="O36" i="1"/>
  <c r="O40" i="1"/>
  <c r="O34" i="1"/>
  <c r="O38" i="1"/>
  <c r="O47" i="1"/>
  <c r="O52" i="1"/>
  <c r="O55" i="1"/>
  <c r="O32" i="1"/>
  <c r="O54" i="1"/>
  <c r="O83" i="1"/>
  <c r="O21" i="1"/>
  <c r="O25" i="1"/>
  <c r="O29" i="1"/>
  <c r="O31" i="1"/>
  <c r="O43" i="1"/>
  <c r="O46" i="1"/>
  <c r="O18" i="1"/>
  <c r="O22" i="1"/>
  <c r="O44" i="1"/>
  <c r="O19" i="1"/>
  <c r="O23" i="1"/>
  <c r="O27" i="1"/>
  <c r="O35" i="1"/>
  <c r="O53" i="1"/>
  <c r="O56" i="1"/>
  <c r="O58" i="1"/>
  <c r="O59" i="1"/>
  <c r="O26" i="1"/>
  <c r="O33" i="1"/>
  <c r="O41" i="1"/>
  <c r="O48" i="1"/>
  <c r="O37" i="1"/>
  <c r="O45" i="1"/>
  <c r="O50" i="1"/>
  <c r="O51" i="1"/>
  <c r="O63" i="1"/>
  <c r="O20" i="1"/>
  <c r="O24" i="1"/>
  <c r="O28" i="1"/>
  <c r="O81" i="1"/>
  <c r="O61" i="1"/>
  <c r="O62" i="1"/>
  <c r="O80" i="1"/>
  <c r="O82" i="1"/>
  <c r="O87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B7" i="1" l="1"/>
  <c r="S81" i="1" s="1"/>
  <c r="B5" i="1"/>
  <c r="U81" i="1" s="1"/>
  <c r="B6" i="1"/>
  <c r="S87" i="1"/>
  <c r="S83" i="1"/>
  <c r="S82" i="1"/>
  <c r="S80" i="1"/>
  <c r="S79" i="1"/>
  <c r="S78" i="1"/>
  <c r="S76" i="1"/>
  <c r="S75" i="1"/>
  <c r="S74" i="1"/>
  <c r="S72" i="1"/>
  <c r="S71" i="1"/>
  <c r="N71" i="1" s="1"/>
  <c r="M71" i="1" s="1"/>
  <c r="S70" i="1"/>
  <c r="N70" i="1" s="1"/>
  <c r="M70" i="1" s="1"/>
  <c r="S68" i="1"/>
  <c r="N68" i="1" s="1"/>
  <c r="M68" i="1" s="1"/>
  <c r="S67" i="1"/>
  <c r="S66" i="1"/>
  <c r="S64" i="1"/>
  <c r="S63" i="1"/>
  <c r="S62" i="1"/>
  <c r="S59" i="1"/>
  <c r="S60" i="1"/>
  <c r="S58" i="1"/>
  <c r="S54" i="1"/>
  <c r="N54" i="1" s="1"/>
  <c r="M54" i="1" s="1"/>
  <c r="S52" i="1"/>
  <c r="S50" i="1"/>
  <c r="S46" i="1"/>
  <c r="N46" i="1" s="1"/>
  <c r="M46" i="1" s="1"/>
  <c r="S44" i="1"/>
  <c r="S42" i="1"/>
  <c r="S49" i="1"/>
  <c r="S40" i="1"/>
  <c r="S38" i="1"/>
  <c r="S34" i="1"/>
  <c r="S32" i="1"/>
  <c r="S30" i="1"/>
  <c r="S47" i="1"/>
  <c r="S29" i="1"/>
  <c r="S27" i="1"/>
  <c r="S22" i="1"/>
  <c r="S21" i="1"/>
  <c r="S19" i="1"/>
  <c r="S53" i="1"/>
  <c r="S45" i="1"/>
  <c r="S41" i="1"/>
  <c r="N41" i="1" s="1"/>
  <c r="M41" i="1" s="1"/>
  <c r="S37" i="1"/>
  <c r="S35" i="1"/>
  <c r="S33" i="1"/>
  <c r="S51" i="1"/>
  <c r="S43" i="1"/>
  <c r="S28" i="1"/>
  <c r="S24" i="1"/>
  <c r="S23" i="1"/>
  <c r="S20" i="1"/>
  <c r="T87" i="1"/>
  <c r="T83" i="1"/>
  <c r="T82" i="1"/>
  <c r="T81" i="1"/>
  <c r="T80" i="1"/>
  <c r="T63" i="1"/>
  <c r="T62" i="1"/>
  <c r="T44" i="1"/>
  <c r="U76" i="1"/>
  <c r="U66" i="1"/>
  <c r="U55" i="1"/>
  <c r="U45" i="1"/>
  <c r="U39" i="1"/>
  <c r="U35" i="1"/>
  <c r="U28" i="1"/>
  <c r="U27" i="1"/>
  <c r="U23" i="1"/>
  <c r="U22" i="1"/>
  <c r="U18" i="1"/>
  <c r="U42" i="1"/>
  <c r="U36" i="1"/>
  <c r="U34" i="1"/>
  <c r="S26" i="1" l="1"/>
  <c r="S31" i="1"/>
  <c r="S39" i="1"/>
  <c r="S18" i="1"/>
  <c r="S25" i="1"/>
  <c r="S55" i="1"/>
  <c r="S36" i="1"/>
  <c r="S57" i="1"/>
  <c r="S48" i="1"/>
  <c r="N48" i="1" s="1"/>
  <c r="M48" i="1" s="1"/>
  <c r="S56" i="1"/>
  <c r="N56" i="1" s="1"/>
  <c r="M56" i="1" s="1"/>
  <c r="S61" i="1"/>
  <c r="S65" i="1"/>
  <c r="S69" i="1"/>
  <c r="N69" i="1" s="1"/>
  <c r="M69" i="1" s="1"/>
  <c r="S73" i="1"/>
  <c r="S77" i="1"/>
  <c r="N77" i="1" s="1"/>
  <c r="M77" i="1" s="1"/>
  <c r="U58" i="1"/>
  <c r="N58" i="1" s="1"/>
  <c r="M58" i="1" s="1"/>
  <c r="U40" i="1"/>
  <c r="N40" i="1" s="1"/>
  <c r="M40" i="1" s="1"/>
  <c r="U19" i="1"/>
  <c r="U24" i="1"/>
  <c r="N24" i="1" s="1"/>
  <c r="M24" i="1" s="1"/>
  <c r="U31" i="1"/>
  <c r="U48" i="1"/>
  <c r="U49" i="1"/>
  <c r="U64" i="1"/>
  <c r="N64" i="1" s="1"/>
  <c r="M64" i="1" s="1"/>
  <c r="U73" i="1"/>
  <c r="N73" i="1" s="1"/>
  <c r="M73" i="1" s="1"/>
  <c r="U79" i="1"/>
  <c r="N79" i="1" s="1"/>
  <c r="M79" i="1" s="1"/>
  <c r="U32" i="1"/>
  <c r="U52" i="1"/>
  <c r="U20" i="1"/>
  <c r="U26" i="1"/>
  <c r="U33" i="1"/>
  <c r="U56" i="1"/>
  <c r="U53" i="1"/>
  <c r="U65" i="1"/>
  <c r="U74" i="1"/>
  <c r="U60" i="1"/>
  <c r="U47" i="1"/>
  <c r="N47" i="1" s="1"/>
  <c r="M47" i="1" s="1"/>
  <c r="U57" i="1"/>
  <c r="U72" i="1"/>
  <c r="U78" i="1"/>
  <c r="U61" i="1"/>
  <c r="U30" i="1"/>
  <c r="N30" i="1" s="1"/>
  <c r="M30" i="1" s="1"/>
  <c r="U38" i="1"/>
  <c r="U50" i="1"/>
  <c r="N50" i="1" s="1"/>
  <c r="M50" i="1" s="1"/>
  <c r="U21" i="1"/>
  <c r="U25" i="1"/>
  <c r="N25" i="1" s="1"/>
  <c r="M25" i="1" s="1"/>
  <c r="U29" i="1"/>
  <c r="U37" i="1"/>
  <c r="N37" i="1" s="1"/>
  <c r="M37" i="1" s="1"/>
  <c r="U43" i="1"/>
  <c r="U51" i="1"/>
  <c r="U59" i="1"/>
  <c r="U67" i="1"/>
  <c r="U75" i="1"/>
  <c r="N36" i="1"/>
  <c r="M36" i="1" s="1"/>
  <c r="N61" i="1"/>
  <c r="M61" i="1" s="1"/>
  <c r="N20" i="1"/>
  <c r="M20" i="1" s="1"/>
  <c r="N28" i="1"/>
  <c r="M28" i="1" s="1"/>
  <c r="N42" i="1"/>
  <c r="M42" i="1" s="1"/>
  <c r="N66" i="1"/>
  <c r="M66" i="1" s="1"/>
  <c r="N74" i="1"/>
  <c r="M74" i="1" s="1"/>
  <c r="N55" i="1"/>
  <c r="M55" i="1" s="1"/>
  <c r="N31" i="1"/>
  <c r="M31" i="1" s="1"/>
  <c r="N18" i="1"/>
  <c r="M18" i="1" s="1"/>
  <c r="N33" i="1"/>
  <c r="M33" i="1" s="1"/>
  <c r="N26" i="1"/>
  <c r="M26" i="1" s="1"/>
  <c r="N39" i="1"/>
  <c r="M39" i="1" s="1"/>
  <c r="N62" i="1"/>
  <c r="M62" i="1" s="1"/>
  <c r="N82" i="1"/>
  <c r="M82" i="1" s="1"/>
  <c r="N35" i="1"/>
  <c r="M35" i="1" s="1"/>
  <c r="N23" i="1"/>
  <c r="M23" i="1" s="1"/>
  <c r="N43" i="1"/>
  <c r="M43" i="1" s="1"/>
  <c r="N45" i="1"/>
  <c r="M45" i="1" s="1"/>
  <c r="N21" i="1"/>
  <c r="M21" i="1" s="1"/>
  <c r="N29" i="1"/>
  <c r="M29" i="1" s="1"/>
  <c r="N32" i="1"/>
  <c r="M32" i="1" s="1"/>
  <c r="N44" i="1"/>
  <c r="M44" i="1" s="1"/>
  <c r="N52" i="1"/>
  <c r="M52" i="1" s="1"/>
  <c r="N60" i="1"/>
  <c r="M60" i="1" s="1"/>
  <c r="N63" i="1"/>
  <c r="M63" i="1" s="1"/>
  <c r="N67" i="1"/>
  <c r="M67" i="1" s="1"/>
  <c r="N75" i="1"/>
  <c r="M75" i="1" s="1"/>
  <c r="N83" i="1"/>
  <c r="M83" i="1" s="1"/>
  <c r="N51" i="1"/>
  <c r="M51" i="1" s="1"/>
  <c r="N53" i="1"/>
  <c r="M53" i="1" s="1"/>
  <c r="N22" i="1"/>
  <c r="M22" i="1" s="1"/>
  <c r="N34" i="1"/>
  <c r="M34" i="1" s="1"/>
  <c r="N49" i="1"/>
  <c r="M49" i="1" s="1"/>
  <c r="N59" i="1"/>
  <c r="M59" i="1" s="1"/>
  <c r="N72" i="1"/>
  <c r="M72" i="1" s="1"/>
  <c r="N76" i="1"/>
  <c r="M76" i="1" s="1"/>
  <c r="N80" i="1"/>
  <c r="M80" i="1" s="1"/>
  <c r="N87" i="1"/>
  <c r="M87" i="1" s="1"/>
  <c r="N81" i="1"/>
  <c r="M81" i="1" s="1"/>
  <c r="N19" i="1"/>
  <c r="M19" i="1" s="1"/>
  <c r="N27" i="1"/>
  <c r="M27" i="1" s="1"/>
  <c r="N38" i="1"/>
  <c r="M38" i="1" s="1"/>
  <c r="N78" i="1"/>
  <c r="M78" i="1" s="1"/>
  <c r="N57" i="1" l="1"/>
  <c r="M57" i="1" s="1"/>
  <c r="N65" i="1"/>
  <c r="M65" i="1" s="1"/>
</calcChain>
</file>

<file path=xl/sharedStrings.xml><?xml version="1.0" encoding="utf-8"?>
<sst xmlns="http://schemas.openxmlformats.org/spreadsheetml/2006/main" count="169" uniqueCount="113">
  <si>
    <t>Basis FinHVO ÄnderungsVO 1.8.2013</t>
  </si>
  <si>
    <t>Stundensatz</t>
  </si>
  <si>
    <t>monatlich</t>
  </si>
  <si>
    <t>jährlich</t>
  </si>
  <si>
    <t>Diff. In %</t>
  </si>
  <si>
    <t>Stundensatz Fachpraxislehrer</t>
  </si>
  <si>
    <t>Grundgehalt A 13</t>
  </si>
  <si>
    <t>Stundensatz Fachlehrer</t>
  </si>
  <si>
    <t>Familienzuschlag Stufe 2</t>
  </si>
  <si>
    <t>Stundensatz Theorielehrer</t>
  </si>
  <si>
    <t>Allgemeine Stellenzulage</t>
  </si>
  <si>
    <t>Sonderzuwendung</t>
  </si>
  <si>
    <t>Summe</t>
  </si>
  <si>
    <t>Lehrerwochenstunden</t>
  </si>
  <si>
    <t xml:space="preserve">  Tats. erteilte Lehrerwochenstd.</t>
  </si>
  <si>
    <t>Zahl der</t>
  </si>
  <si>
    <t>Schüler-</t>
  </si>
  <si>
    <t>Teilschü-</t>
  </si>
  <si>
    <t>pro Schüler nach FinHVO</t>
  </si>
  <si>
    <t xml:space="preserve"> pro Schüler an Privatschule</t>
  </si>
  <si>
    <t>an Privatschulen</t>
  </si>
  <si>
    <t>Schüler</t>
  </si>
  <si>
    <t>betrag</t>
  </si>
  <si>
    <t>lerbetrag</t>
  </si>
  <si>
    <t>Bildungsgang</t>
  </si>
  <si>
    <t>Privatschule</t>
  </si>
  <si>
    <t xml:space="preserve"> Theorie-</t>
  </si>
  <si>
    <t>Fach-</t>
  </si>
  <si>
    <t>Theorie-</t>
  </si>
  <si>
    <t>Fachpraxis-</t>
  </si>
  <si>
    <t>an den</t>
  </si>
  <si>
    <t>2017/2018</t>
  </si>
  <si>
    <t>Lehrer</t>
  </si>
  <si>
    <t>praxis-</t>
  </si>
  <si>
    <t>einzelnen</t>
  </si>
  <si>
    <t>maßgeblich</t>
  </si>
  <si>
    <t>nach</t>
  </si>
  <si>
    <t>Privat-</t>
  </si>
  <si>
    <t>lehrer</t>
  </si>
  <si>
    <t>praxisl.</t>
  </si>
  <si>
    <t>Einzelne</t>
  </si>
  <si>
    <t>Privatsch.</t>
  </si>
  <si>
    <t>FinHVO</t>
  </si>
  <si>
    <t>schule</t>
  </si>
  <si>
    <t>Schule</t>
  </si>
  <si>
    <t xml:space="preserve"> </t>
  </si>
  <si>
    <t>Berufsschule - allgemein -</t>
  </si>
  <si>
    <t>Berufsschule - Erziehungshilfe - für Berufe nach § 66 Berufsbildungsgesetz und § 42 m Handwerksordnung</t>
  </si>
  <si>
    <t>Berufsvorbereitungsjahr – allgemein - und Sprachförderklasse</t>
  </si>
  <si>
    <t>Berufsvorbereitungsjahr - Erziehungshilfe -</t>
  </si>
  <si>
    <t>Berufseinstiegsklasse - allgemein -</t>
  </si>
  <si>
    <t>Berufseinstiegsklasse - Wirtschaft -</t>
  </si>
  <si>
    <t>Berufseinstiegsklasse - Erziehungshilfe -</t>
  </si>
  <si>
    <t>Einjährige Berufsfachschule - Agrarwirtschaft -</t>
  </si>
  <si>
    <t>Einjährige Berufsfachschule - Bautechnik -</t>
  </si>
  <si>
    <t>Einjährige Berufsfachschule - Chemie, Physik und Biologie -</t>
  </si>
  <si>
    <t>Einjährige Berufsfachschule - Druck- und Medientechnik -</t>
  </si>
  <si>
    <t>Einjährige Berufsfachschule - Elektrotechnik -</t>
  </si>
  <si>
    <t>Einjährige Berufsfachschule - Fahrzeugtechnik -</t>
  </si>
  <si>
    <t>Einjährige Berufsfachschule - Farbtechnik und Raumgestaltung -</t>
  </si>
  <si>
    <t>Einjährige Berufsfachschule - Floristik -</t>
  </si>
  <si>
    <t>Einjährige Berufsfachschule - Gartenbau -</t>
  </si>
  <si>
    <t>Einjährige Berufsfachschule - Gastronomie -</t>
  </si>
  <si>
    <t>Einjährige Berufsfachschule - Hauswirtschaft und Pflege -</t>
  </si>
  <si>
    <t>Einjährige Berufsfachschule - Holztechnik -</t>
  </si>
  <si>
    <t>Einjährige Berufsfachschule - Körperpflege -</t>
  </si>
  <si>
    <t>Einjährige Berufsfachschule - Lebensmittelhandwerk -</t>
  </si>
  <si>
    <t>Einjährige Berufsfachschule - Metalltechnik -</t>
  </si>
  <si>
    <t>Einjährige Berufsfachschule - Textiltechnik und Bekleidung -</t>
  </si>
  <si>
    <t>Einjährige Berufsfachschule - Wirtschaft -</t>
  </si>
  <si>
    <t>Zweijährige Berufsfachschule -Agrarwirtschaft - Klasse 2</t>
  </si>
  <si>
    <t>Zweijährige Berufsfachschule -Ernährung, Hauswirtschaft und Pflege - Klasse 2</t>
  </si>
  <si>
    <t>Zweijährige Berufsfachschule - Sozialpädagogik -</t>
  </si>
  <si>
    <t>Zweijährige Berufsfachschule -Technik - Klasse 2</t>
  </si>
  <si>
    <t>Zweijährige Berufsfachschule - Wirtschaft - Klasse 2</t>
  </si>
  <si>
    <t>Berufsfachschule - Altenpflege -</t>
  </si>
  <si>
    <t>Berufsfachschule - Atem-, Sprech- und Stimmlehrerin/ Atem-, Sprech- und Stimmlehrer -</t>
  </si>
  <si>
    <t>Berufsfachschule - Biologisch-technische Assistentin/ Biologisch-technischer Assistent -</t>
  </si>
  <si>
    <t>Berufsfachschule - Chemisch-technische Assistentin/ Chemisch-technischer Assistent -</t>
  </si>
  <si>
    <t>Berufsfachschule - Elektro-technische Assisstentin/ Elektro-technischer Assistent -</t>
  </si>
  <si>
    <t>Berufsfachschule - Ergotherapie -</t>
  </si>
  <si>
    <t>Berufsfachschule - Gestaltungstechnische Assistentin/ Gestaltungstechnischer Assistent -</t>
  </si>
  <si>
    <t>Berufsfachschule - Informatik -</t>
  </si>
  <si>
    <t>Berufsfachschule - Kaufmännische Assistentin/Kaufmännischer Assistent, Schwerpunkt Fremdsprachen und Korrespondenz</t>
  </si>
  <si>
    <t>Berufsfachschule - Kaufmännische Assistentin/Kaufmännischer Assistentm Schwerpunkt Informationsverarbeitung -</t>
  </si>
  <si>
    <t>Berufsfachschule - Kosmetik -</t>
  </si>
  <si>
    <t>Berufsfachschule - Agrarwirtschaftlich-technische Assistentin/ Agrarwirtschaftlich-tecchnischer Assistent -</t>
  </si>
  <si>
    <t>Berufsfachschule - Pflegeassistenz -</t>
  </si>
  <si>
    <t>Berufsfachschule - Pharmazeutisch-technische Assistentin/ Pharmazeutisch-technischer Assistent -</t>
  </si>
  <si>
    <t>Berufsfachschule - Schiffsbetriebstechnische Assistentin/ Schiffsbetriebstechnischer Assistent -</t>
  </si>
  <si>
    <t>Berufsfachschule - Sozialassistentin/ Sozialassistent, Schwerpunkt Sozialpädagogik - Vollzeit</t>
  </si>
  <si>
    <t>Berufsfachschule - Sozialassistentin/ Sozialassistent, SP Sozialpädagogik - Kl. 2 TZ 1,5 Jahre pro Schuljahr</t>
  </si>
  <si>
    <t>Berufsfachschule - Sozialassistentin/ Sozialassistent, Schwerpunkt Persönliche Assistenz - Klasse 1</t>
  </si>
  <si>
    <t>Berufsfachschule - Sozialassistentin/ Sozialassistent, Schwerpunkt Persönliche Assistenz - Klasse 2</t>
  </si>
  <si>
    <t>Berufsfachschule - Informationstechnische Assistentin/ Informationstechnischer Assistent -</t>
  </si>
  <si>
    <t>Berufsfachschule - Umweltschutz-technische Assistentin/ Umweltschutz-technischer Assistent -</t>
  </si>
  <si>
    <t>Fachoberschule Klasse 11</t>
  </si>
  <si>
    <t>Fachoberschule Klasse 12</t>
  </si>
  <si>
    <t>Ergänzungsbildungsgang Fachhochschulreife -  zweijährig</t>
  </si>
  <si>
    <t>Berufsoberschule</t>
  </si>
  <si>
    <t>Berufliches Gymnasium</t>
  </si>
  <si>
    <t>Fachschulen mit technischen Fachrichtungen und - Holzgestaltung -</t>
  </si>
  <si>
    <t>Fachschule - Bohr-, Förder- und Rohrleitungstechnik -</t>
  </si>
  <si>
    <t>Zweijährige Fachschulen - Agrartechnik - und - Agrarwirtschaft -, Klasse 2</t>
  </si>
  <si>
    <t>Einjährige Fachschule - Agrarwirtschaft -</t>
  </si>
  <si>
    <t>Fachschule Betriebswirtschaft</t>
  </si>
  <si>
    <t>Fachschule - Hotel- und Gaststättengewerbe -</t>
  </si>
  <si>
    <t xml:space="preserve">Fachschule - Hauswirtschaft - </t>
  </si>
  <si>
    <t>Fachschule - Sozialpädagogik -</t>
  </si>
  <si>
    <t>Fachschule - Heilerziehungspflege -</t>
  </si>
  <si>
    <t>Fachschule - Heilpädagogik - Vollzeit</t>
  </si>
  <si>
    <t>Fachschule - Heilpädagogik - Teilzeit 2,5-jährig</t>
  </si>
  <si>
    <t>Finanzhilfe für berufsbildende Schulen in freier Trägerschaft für das Schuljahr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</si>
</sst>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€_-;\-* #,##0\ _€_-;_-* &quot;-&quot;\ _€_-;_-@_-"/>
    <numFmt numFmtId="43" formatCode="_-* #,##0.00\ _€_-;\-* #,##0.00\ _€_-;_-* &quot;-&quot;??\ _€_-;_-@_-"/>
    <numFmt numFmtId="164" formatCode="0.0"/>
    <numFmt numFmtId="165" formatCode="0.0000"/>
    <numFmt numFmtId="166" formatCode="000000"/>
    <numFmt numFmtId="167" formatCode="00000"/>
    <numFmt numFmtId="168" formatCode="0.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8"/>
      <name val="MS Sans Serif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1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vertical="center"/>
      <protection locked="0"/>
    </xf>
    <xf numFmtId="164" fontId="4" fillId="0" borderId="0" xfId="1" applyNumberFormat="1" applyFont="1" applyAlignment="1" applyProtection="1">
      <alignment vertical="center"/>
      <protection locked="0"/>
    </xf>
    <xf numFmtId="0" fontId="4" fillId="0" borderId="0" xfId="1" applyFont="1" applyAlignment="1">
      <alignment vertical="center"/>
    </xf>
    <xf numFmtId="0" fontId="5" fillId="0" borderId="0" xfId="1" applyFont="1" applyAlignment="1" applyProtection="1">
      <alignment vertical="center"/>
      <protection locked="0"/>
    </xf>
    <xf numFmtId="0" fontId="6" fillId="0" borderId="0" xfId="1" applyFont="1" applyAlignment="1" applyProtection="1">
      <alignment vertical="center"/>
      <protection locked="0"/>
    </xf>
    <xf numFmtId="0" fontId="4" fillId="0" borderId="0" xfId="1" applyFont="1"/>
    <xf numFmtId="14" fontId="4" fillId="0" borderId="4" xfId="1" applyNumberFormat="1" applyFont="1" applyBorder="1" applyAlignment="1" applyProtection="1">
      <alignment horizontal="center" vertical="center"/>
      <protection locked="0"/>
    </xf>
    <xf numFmtId="14" fontId="4" fillId="0" borderId="4" xfId="1" applyNumberFormat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horizontal="center"/>
    </xf>
    <xf numFmtId="0" fontId="3" fillId="0" borderId="0" xfId="1" applyFont="1" applyAlignment="1" applyProtection="1">
      <alignment vertical="center" wrapText="1"/>
      <protection locked="0"/>
    </xf>
    <xf numFmtId="4" fontId="4" fillId="0" borderId="0" xfId="2" applyNumberFormat="1" applyFont="1" applyAlignment="1" applyProtection="1">
      <alignment horizontal="center" vertical="center"/>
      <protection locked="0"/>
    </xf>
    <xf numFmtId="41" fontId="4" fillId="0" borderId="0" xfId="2" applyNumberFormat="1" applyFont="1" applyAlignment="1" applyProtection="1">
      <alignment horizontal="left" vertical="center"/>
      <protection locked="0"/>
    </xf>
    <xf numFmtId="4" fontId="4" fillId="0" borderId="0" xfId="0" applyNumberFormat="1" applyFont="1"/>
    <xf numFmtId="4" fontId="4" fillId="0" borderId="0" xfId="1" applyNumberFormat="1" applyFont="1"/>
    <xf numFmtId="0" fontId="5" fillId="0" borderId="0" xfId="1" applyFont="1"/>
    <xf numFmtId="4" fontId="5" fillId="0" borderId="0" xfId="1" applyNumberFormat="1" applyFont="1"/>
    <xf numFmtId="165" fontId="5" fillId="0" borderId="0" xfId="1" applyNumberFormat="1" applyFont="1"/>
    <xf numFmtId="1" fontId="3" fillId="0" borderId="0" xfId="1" applyNumberFormat="1" applyFont="1" applyAlignment="1">
      <alignment vertical="center"/>
    </xf>
    <xf numFmtId="0" fontId="3" fillId="0" borderId="0" xfId="1" applyFont="1" applyAlignment="1">
      <alignment horizontal="left" vertical="center"/>
    </xf>
    <xf numFmtId="166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 applyProtection="1">
      <alignment horizontal="centerContinuous" vertical="center"/>
      <protection locked="0"/>
    </xf>
    <xf numFmtId="164" fontId="3" fillId="0" borderId="0" xfId="1" applyNumberFormat="1" applyFont="1" applyFill="1" applyBorder="1" applyAlignment="1" applyProtection="1">
      <alignment horizontal="centerContinuous" vertical="center"/>
      <protection locked="0"/>
    </xf>
    <xf numFmtId="0" fontId="3" fillId="0" borderId="0" xfId="1" applyFont="1" applyFill="1" applyBorder="1" applyAlignment="1" applyProtection="1">
      <alignment horizontal="centerContinuous" vertical="center"/>
      <protection locked="0"/>
    </xf>
    <xf numFmtId="164" fontId="4" fillId="2" borderId="5" xfId="1" applyNumberFormat="1" applyFont="1" applyFill="1" applyBorder="1" applyAlignment="1" applyProtection="1">
      <alignment horizontal="centerContinuous" vertical="center"/>
      <protection locked="0"/>
    </xf>
    <xf numFmtId="0" fontId="4" fillId="2" borderId="6" xfId="1" applyFont="1" applyFill="1" applyBorder="1" applyAlignment="1" applyProtection="1">
      <alignment horizontal="centerContinuous" vertical="center"/>
      <protection locked="0"/>
    </xf>
    <xf numFmtId="0" fontId="4" fillId="2" borderId="7" xfId="1" applyFont="1" applyFill="1" applyBorder="1" applyAlignment="1" applyProtection="1">
      <alignment vertical="center"/>
      <protection locked="0"/>
    </xf>
    <xf numFmtId="164" fontId="4" fillId="2" borderId="8" xfId="1" applyNumberFormat="1" applyFont="1" applyFill="1" applyBorder="1" applyAlignment="1" applyProtection="1">
      <alignment horizontal="centerContinuous" vertical="center"/>
      <protection locked="0"/>
    </xf>
    <xf numFmtId="0" fontId="4" fillId="2" borderId="9" xfId="1" applyFont="1" applyFill="1" applyBorder="1" applyAlignment="1" applyProtection="1">
      <alignment horizontal="centerContinuous" vertical="center"/>
      <protection locked="0"/>
    </xf>
    <xf numFmtId="0" fontId="4" fillId="2" borderId="10" xfId="1" applyFont="1" applyFill="1" applyBorder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164" fontId="4" fillId="2" borderId="7" xfId="1" applyNumberFormat="1" applyFont="1" applyFill="1" applyBorder="1" applyAlignment="1" applyProtection="1">
      <alignment horizontal="center" vertical="center"/>
      <protection locked="0"/>
    </xf>
    <xf numFmtId="0" fontId="4" fillId="2" borderId="7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horizontal="center" vertical="center"/>
      <protection locked="0"/>
    </xf>
    <xf numFmtId="167" fontId="3" fillId="0" borderId="0" xfId="1" applyNumberFormat="1" applyFont="1" applyAlignment="1">
      <alignment vertical="center"/>
    </xf>
    <xf numFmtId="0" fontId="3" fillId="0" borderId="0" xfId="1" applyFont="1" applyAlignment="1">
      <alignment horizontal="center" vertical="center"/>
    </xf>
    <xf numFmtId="164" fontId="4" fillId="2" borderId="10" xfId="1" applyNumberFormat="1" applyFont="1" applyFill="1" applyBorder="1" applyAlignment="1" applyProtection="1">
      <alignment horizontal="center" vertical="center"/>
      <protection locked="0"/>
    </xf>
    <xf numFmtId="0" fontId="4" fillId="2" borderId="10" xfId="1" applyFont="1" applyFill="1" applyBorder="1" applyAlignment="1" applyProtection="1">
      <alignment horizontal="center" vertical="center"/>
      <protection locked="0"/>
    </xf>
    <xf numFmtId="2" fontId="3" fillId="0" borderId="0" xfId="1" applyNumberFormat="1" applyFont="1" applyAlignment="1">
      <alignment vertical="center"/>
    </xf>
    <xf numFmtId="0" fontId="4" fillId="2" borderId="10" xfId="1" applyFont="1" applyFill="1" applyBorder="1" applyAlignment="1" applyProtection="1">
      <alignment horizontal="right" vertical="center"/>
      <protection locked="0"/>
    </xf>
    <xf numFmtId="1" fontId="4" fillId="0" borderId="0" xfId="1" applyNumberFormat="1" applyFont="1" applyAlignment="1" applyProtection="1">
      <alignment vertical="center"/>
      <protection locked="0"/>
    </xf>
    <xf numFmtId="0" fontId="4" fillId="0" borderId="0" xfId="1" applyFont="1" applyBorder="1" applyAlignment="1">
      <alignment vertical="center"/>
    </xf>
    <xf numFmtId="164" fontId="4" fillId="2" borderId="11" xfId="1" applyNumberFormat="1" applyFont="1" applyFill="1" applyBorder="1" applyAlignment="1">
      <alignment vertical="center"/>
    </xf>
    <xf numFmtId="0" fontId="4" fillId="2" borderId="11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1" fontId="3" fillId="0" borderId="0" xfId="1" applyNumberFormat="1" applyFont="1" applyBorder="1" applyAlignment="1">
      <alignment vertical="center" wrapText="1"/>
    </xf>
    <xf numFmtId="0" fontId="4" fillId="0" borderId="0" xfId="1" applyFont="1" applyAlignment="1" applyProtection="1">
      <alignment horizontal="center" vertical="center"/>
      <protection locked="0"/>
    </xf>
    <xf numFmtId="2" fontId="4" fillId="0" borderId="0" xfId="1" applyNumberFormat="1" applyFont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>
      <alignment vertical="center"/>
    </xf>
    <xf numFmtId="0" fontId="4" fillId="2" borderId="4" xfId="1" applyFont="1" applyFill="1" applyBorder="1"/>
    <xf numFmtId="1" fontId="4" fillId="0" borderId="0" xfId="1" applyNumberFormat="1" applyFont="1" applyBorder="1" applyAlignment="1" applyProtection="1">
      <alignment vertical="center"/>
      <protection locked="0"/>
    </xf>
    <xf numFmtId="0" fontId="3" fillId="0" borderId="0" xfId="1" applyFont="1" applyBorder="1" applyAlignment="1" applyProtection="1">
      <alignment vertical="center" wrapText="1"/>
      <protection locked="0"/>
    </xf>
    <xf numFmtId="0" fontId="7" fillId="0" borderId="0" xfId="1" applyFont="1" applyAlignment="1">
      <alignment vertical="center"/>
    </xf>
    <xf numFmtId="0" fontId="3" fillId="0" borderId="0" xfId="1" applyFont="1" applyAlignment="1">
      <alignment wrapText="1"/>
    </xf>
    <xf numFmtId="0" fontId="3" fillId="0" borderId="0" xfId="1" applyNumberFormat="1" applyFont="1" applyBorder="1" applyAlignment="1">
      <alignment vertical="center"/>
    </xf>
    <xf numFmtId="168" fontId="3" fillId="0" borderId="0" xfId="1" applyNumberFormat="1" applyFont="1" applyBorder="1" applyAlignment="1">
      <alignment vertical="center" wrapText="1"/>
    </xf>
    <xf numFmtId="0" fontId="3" fillId="0" borderId="0" xfId="1" quotePrefix="1" applyNumberFormat="1" applyFont="1"/>
    <xf numFmtId="0" fontId="1" fillId="0" borderId="0" xfId="1"/>
    <xf numFmtId="1" fontId="3" fillId="0" borderId="0" xfId="1" applyNumberFormat="1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/>
    </xf>
    <xf numFmtId="2" fontId="3" fillId="0" borderId="0" xfId="1" applyNumberFormat="1" applyFont="1" applyBorder="1" applyAlignment="1">
      <alignment horizontal="center" vertical="center"/>
    </xf>
    <xf numFmtId="1" fontId="1" fillId="0" borderId="0" xfId="1" applyNumberFormat="1" applyFont="1" applyBorder="1" applyAlignment="1">
      <alignment vertical="center"/>
    </xf>
    <xf numFmtId="0" fontId="3" fillId="0" borderId="0" xfId="1" applyNumberFormat="1" applyFont="1" applyBorder="1" applyAlignment="1" applyProtection="1">
      <alignment horizontal="left" vertical="center" wrapText="1"/>
      <protection locked="0"/>
    </xf>
    <xf numFmtId="0" fontId="8" fillId="0" borderId="0" xfId="1" applyNumberFormat="1" applyFont="1" applyFill="1" applyBorder="1" applyAlignment="1" applyProtection="1">
      <alignment horizontal="left" vertical="center" wrapText="1"/>
      <protection locked="0"/>
    </xf>
    <xf numFmtId="2" fontId="3" fillId="0" borderId="0" xfId="1" applyNumberFormat="1" applyFont="1" applyBorder="1" applyAlignment="1">
      <alignment vertical="center"/>
    </xf>
    <xf numFmtId="0" fontId="4" fillId="0" borderId="0" xfId="1" applyFont="1" applyFill="1" applyBorder="1"/>
    <xf numFmtId="0" fontId="1" fillId="0" borderId="0" xfId="1" quotePrefix="1" applyNumberFormat="1"/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14" fontId="4" fillId="0" borderId="3" xfId="1" applyNumberFormat="1" applyFont="1" applyBorder="1" applyAlignment="1">
      <alignment horizontal="center"/>
    </xf>
    <xf numFmtId="14" fontId="4" fillId="0" borderId="2" xfId="1" applyNumberFormat="1" applyFont="1" applyBorder="1" applyAlignment="1">
      <alignment horizontal="center"/>
    </xf>
  </cellXfs>
  <cellStyles count="3">
    <cellStyle name="Dezimal_Finanzhilfeberechnungsmuster 2011_2012 vorläufig" xfId="2"/>
    <cellStyle name="Standard" xfId="0" builtinId="0"/>
    <cellStyle name="Standard_Finanzhilfeberechnungsmuster 2011_2012 vorläufig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7"/>
  <sheetViews>
    <sheetView tabSelected="1" workbookViewId="0">
      <selection activeCell="B9" sqref="B9"/>
    </sheetView>
  </sheetViews>
  <sheetFormatPr baseColWidth="10" defaultRowHeight="15" x14ac:dyDescent="0.25"/>
  <sheetData>
    <row r="1" spans="1:21" ht="15.75" x14ac:dyDescent="0.25">
      <c r="A1" s="1" t="s">
        <v>112</v>
      </c>
      <c r="B1" s="2"/>
      <c r="C1" s="3"/>
      <c r="D1" s="3"/>
      <c r="E1" s="3"/>
      <c r="F1" s="3"/>
      <c r="G1" s="3"/>
      <c r="H1" s="3"/>
      <c r="I1" s="4"/>
      <c r="J1" s="3"/>
      <c r="K1" s="3"/>
      <c r="L1" s="3"/>
      <c r="M1" s="3"/>
      <c r="N1" s="5"/>
      <c r="O1" s="5"/>
      <c r="P1" s="5"/>
      <c r="Q1" s="5"/>
      <c r="R1" s="5"/>
      <c r="S1" s="5"/>
      <c r="T1" s="5"/>
      <c r="U1" s="5"/>
    </row>
    <row r="2" spans="1:21" x14ac:dyDescent="0.25">
      <c r="A2" s="6" t="s">
        <v>0</v>
      </c>
      <c r="B2" s="2"/>
      <c r="C2" s="3"/>
      <c r="D2" s="3"/>
      <c r="E2" s="3"/>
      <c r="F2" s="3"/>
      <c r="G2" s="3"/>
      <c r="H2" s="3"/>
      <c r="I2" s="4"/>
      <c r="J2" s="3"/>
      <c r="K2" s="3"/>
      <c r="L2" s="3"/>
      <c r="M2" s="5"/>
      <c r="N2" s="5"/>
      <c r="O2" s="5"/>
      <c r="P2" s="5"/>
      <c r="Q2" s="5"/>
      <c r="R2" s="5"/>
      <c r="S2" s="5"/>
      <c r="T2" s="5"/>
      <c r="U2" s="5"/>
    </row>
    <row r="3" spans="1:21" ht="23.25" x14ac:dyDescent="0.25">
      <c r="A3" s="7"/>
      <c r="B3" s="73" t="s">
        <v>1</v>
      </c>
      <c r="C3" s="74"/>
      <c r="D3" s="5"/>
      <c r="E3" s="5"/>
      <c r="F3" s="8"/>
      <c r="G3" s="8"/>
      <c r="H3" s="75">
        <v>42948</v>
      </c>
      <c r="I3" s="76"/>
      <c r="J3" s="75">
        <v>43313</v>
      </c>
      <c r="K3" s="77"/>
      <c r="L3" s="78"/>
      <c r="M3" s="5"/>
      <c r="N3" s="5"/>
      <c r="O3" s="5"/>
      <c r="P3" s="5"/>
      <c r="Q3" s="5"/>
      <c r="R3" s="5"/>
      <c r="S3" s="5"/>
      <c r="T3" s="5"/>
      <c r="U3" s="5"/>
    </row>
    <row r="4" spans="1:21" x14ac:dyDescent="0.25">
      <c r="A4" s="2"/>
      <c r="B4" s="9">
        <v>43313</v>
      </c>
      <c r="C4" s="10">
        <v>42948</v>
      </c>
      <c r="D4" s="3"/>
      <c r="E4" s="3"/>
      <c r="F4" s="8"/>
      <c r="G4" s="8"/>
      <c r="H4" s="11" t="s">
        <v>2</v>
      </c>
      <c r="I4" s="11" t="s">
        <v>3</v>
      </c>
      <c r="J4" s="11" t="s">
        <v>2</v>
      </c>
      <c r="K4" s="11" t="s">
        <v>3</v>
      </c>
      <c r="L4" s="11" t="s">
        <v>4</v>
      </c>
      <c r="M4" s="3"/>
      <c r="N4" s="3"/>
      <c r="O4" s="3"/>
      <c r="P4" s="3"/>
      <c r="Q4" s="3"/>
      <c r="R4" s="5"/>
      <c r="S4" s="5"/>
      <c r="T4" s="5"/>
      <c r="U4" s="5"/>
    </row>
    <row r="5" spans="1:21" ht="33.75" x14ac:dyDescent="0.25">
      <c r="A5" s="12" t="s">
        <v>5</v>
      </c>
      <c r="B5" s="13">
        <f>C5+(C5/100*$L$9)</f>
        <v>1697.317679460378</v>
      </c>
      <c r="C5" s="13">
        <v>1664.1</v>
      </c>
      <c r="D5" s="14"/>
      <c r="E5" s="8" t="s">
        <v>6</v>
      </c>
      <c r="F5" s="8"/>
      <c r="G5" s="8"/>
      <c r="H5" s="15">
        <v>4974.04</v>
      </c>
      <c r="I5" s="16">
        <v>59688.480000000003</v>
      </c>
      <c r="J5" s="15">
        <v>5073.5200000000004</v>
      </c>
      <c r="K5" s="16">
        <f>J5*12</f>
        <v>60882.240000000005</v>
      </c>
      <c r="L5" s="8"/>
      <c r="M5" s="3"/>
      <c r="N5" s="3"/>
      <c r="O5" s="3"/>
      <c r="P5" s="3"/>
      <c r="Q5" s="3"/>
      <c r="R5" s="3"/>
      <c r="S5" s="3"/>
      <c r="T5" s="3"/>
      <c r="U5" s="3"/>
    </row>
    <row r="6" spans="1:21" ht="22.5" x14ac:dyDescent="0.25">
      <c r="A6" s="12" t="s">
        <v>7</v>
      </c>
      <c r="B6" s="13">
        <f>C6+(C6/100*$L$9)</f>
        <v>2400.183244085666</v>
      </c>
      <c r="C6" s="13">
        <v>2353.21</v>
      </c>
      <c r="D6" s="14"/>
      <c r="E6" s="8" t="s">
        <v>8</v>
      </c>
      <c r="F6" s="8"/>
      <c r="G6" s="8"/>
      <c r="H6" s="15">
        <v>245.67</v>
      </c>
      <c r="I6" s="16">
        <v>2948.04</v>
      </c>
      <c r="J6" s="15">
        <v>250.58</v>
      </c>
      <c r="K6" s="16">
        <f>J6*12</f>
        <v>3006.96</v>
      </c>
      <c r="L6" s="8"/>
      <c r="M6" s="3"/>
      <c r="N6" s="3"/>
      <c r="O6" s="3"/>
      <c r="P6" s="3"/>
      <c r="Q6" s="3"/>
      <c r="R6" s="3"/>
      <c r="S6" s="3"/>
      <c r="T6" s="3"/>
      <c r="U6" s="3"/>
    </row>
    <row r="7" spans="1:21" ht="22.5" x14ac:dyDescent="0.25">
      <c r="A7" s="12" t="s">
        <v>9</v>
      </c>
      <c r="B7" s="13">
        <f>C7+(C7/100*$L$9)</f>
        <v>2938.794233204494</v>
      </c>
      <c r="C7" s="13">
        <v>2881.28</v>
      </c>
      <c r="D7" s="14"/>
      <c r="E7" s="8" t="s">
        <v>10</v>
      </c>
      <c r="F7" s="8"/>
      <c r="G7" s="8"/>
      <c r="H7" s="15">
        <v>89.57</v>
      </c>
      <c r="I7" s="16">
        <v>1074.8399999999999</v>
      </c>
      <c r="J7" s="15">
        <v>91.36</v>
      </c>
      <c r="K7" s="16">
        <f>J7*12</f>
        <v>1096.32</v>
      </c>
      <c r="L7" s="8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A8" s="12"/>
      <c r="B8" s="14"/>
      <c r="C8" s="14"/>
      <c r="D8" s="14"/>
      <c r="E8" s="8" t="s">
        <v>11</v>
      </c>
      <c r="F8" s="8"/>
      <c r="G8" s="8"/>
      <c r="H8" s="16">
        <v>120</v>
      </c>
      <c r="I8" s="16">
        <v>120</v>
      </c>
      <c r="J8" s="16">
        <v>120</v>
      </c>
      <c r="K8" s="16">
        <f>120</f>
        <v>120</v>
      </c>
      <c r="L8" s="8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12"/>
      <c r="B9" s="14"/>
      <c r="C9" s="14"/>
      <c r="D9" s="14"/>
      <c r="E9" s="17" t="s">
        <v>12</v>
      </c>
      <c r="F9" s="17"/>
      <c r="G9" s="17"/>
      <c r="H9" s="18"/>
      <c r="I9" s="18">
        <f>SUM(I5:I8)</f>
        <v>63831.360000000001</v>
      </c>
      <c r="J9" s="18"/>
      <c r="K9" s="18">
        <f>SUM(K5:K8)</f>
        <v>65105.520000000004</v>
      </c>
      <c r="L9" s="19">
        <f>(K9-I9)/(I9/100)</f>
        <v>1.9961348152381582</v>
      </c>
      <c r="M9" s="3"/>
      <c r="N9" s="3"/>
      <c r="O9" s="3"/>
      <c r="P9" s="3"/>
      <c r="Q9" s="3"/>
      <c r="R9" s="3"/>
      <c r="S9" s="3"/>
      <c r="T9" s="3"/>
      <c r="U9" s="3"/>
    </row>
    <row r="10" spans="1:21" x14ac:dyDescent="0.25">
      <c r="A10" s="20"/>
      <c r="B10" s="21"/>
      <c r="C10" s="3"/>
      <c r="D10" s="3"/>
      <c r="E10" s="3"/>
      <c r="F10" s="3"/>
      <c r="G10" s="3"/>
      <c r="H10" s="3"/>
      <c r="I10" s="4"/>
      <c r="J10" s="3"/>
      <c r="K10" s="3"/>
      <c r="L10" s="3"/>
      <c r="M10" s="3"/>
      <c r="N10" s="3"/>
      <c r="O10" s="3"/>
      <c r="P10" s="3"/>
      <c r="Q10" s="3"/>
      <c r="R10" s="3"/>
      <c r="S10" s="3"/>
      <c r="T10" s="5"/>
      <c r="U10" s="5"/>
    </row>
    <row r="11" spans="1:21" x14ac:dyDescent="0.25">
      <c r="A11" s="22"/>
      <c r="B11" s="23"/>
      <c r="C11" s="24" t="s">
        <v>13</v>
      </c>
      <c r="D11" s="24"/>
      <c r="E11" s="24"/>
      <c r="F11" s="25" t="s">
        <v>14</v>
      </c>
      <c r="G11" s="26"/>
      <c r="H11" s="26"/>
      <c r="I11" s="27" t="s">
        <v>14</v>
      </c>
      <c r="J11" s="28"/>
      <c r="K11" s="28"/>
      <c r="L11" s="29" t="s">
        <v>15</v>
      </c>
      <c r="M11" s="2" t="s">
        <v>16</v>
      </c>
      <c r="N11" s="2" t="s">
        <v>16</v>
      </c>
      <c r="O11" s="2" t="s">
        <v>16</v>
      </c>
      <c r="P11" s="2" t="s">
        <v>17</v>
      </c>
      <c r="Q11" s="2" t="s">
        <v>17</v>
      </c>
      <c r="R11" s="2" t="s">
        <v>17</v>
      </c>
      <c r="S11" s="2" t="s">
        <v>17</v>
      </c>
      <c r="T11" s="2" t="s">
        <v>17</v>
      </c>
      <c r="U11" s="2" t="s">
        <v>17</v>
      </c>
    </row>
    <row r="12" spans="1:21" x14ac:dyDescent="0.25">
      <c r="A12" s="22"/>
      <c r="B12" s="23"/>
      <c r="C12" s="24" t="s">
        <v>18</v>
      </c>
      <c r="D12" s="24"/>
      <c r="E12" s="24"/>
      <c r="F12" s="25" t="s">
        <v>19</v>
      </c>
      <c r="G12" s="26"/>
      <c r="H12" s="26"/>
      <c r="I12" s="30" t="s">
        <v>20</v>
      </c>
      <c r="J12" s="31"/>
      <c r="K12" s="31"/>
      <c r="L12" s="32" t="s">
        <v>21</v>
      </c>
      <c r="M12" s="2" t="s">
        <v>22</v>
      </c>
      <c r="N12" s="2" t="s">
        <v>22</v>
      </c>
      <c r="O12" s="2" t="s">
        <v>22</v>
      </c>
      <c r="P12" s="2" t="s">
        <v>23</v>
      </c>
      <c r="Q12" s="2" t="s">
        <v>23</v>
      </c>
      <c r="R12" s="2" t="s">
        <v>23</v>
      </c>
      <c r="S12" s="2" t="s">
        <v>23</v>
      </c>
      <c r="T12" s="2" t="s">
        <v>23</v>
      </c>
      <c r="U12" s="2" t="s">
        <v>23</v>
      </c>
    </row>
    <row r="13" spans="1:21" x14ac:dyDescent="0.25">
      <c r="A13" s="23" t="s">
        <v>24</v>
      </c>
      <c r="B13" s="23" t="s">
        <v>25</v>
      </c>
      <c r="C13" s="33" t="s">
        <v>26</v>
      </c>
      <c r="D13" s="33" t="s">
        <v>27</v>
      </c>
      <c r="E13" s="33" t="s">
        <v>27</v>
      </c>
      <c r="F13" s="34" t="s">
        <v>28</v>
      </c>
      <c r="G13" s="35" t="s">
        <v>27</v>
      </c>
      <c r="H13" s="35" t="s">
        <v>29</v>
      </c>
      <c r="I13" s="36" t="s">
        <v>28</v>
      </c>
      <c r="J13" s="37" t="s">
        <v>27</v>
      </c>
      <c r="K13" s="38" t="s">
        <v>29</v>
      </c>
      <c r="L13" s="32" t="s">
        <v>30</v>
      </c>
      <c r="M13" s="3" t="s">
        <v>31</v>
      </c>
      <c r="N13" s="3" t="s">
        <v>31</v>
      </c>
      <c r="O13" s="3" t="s">
        <v>31</v>
      </c>
      <c r="P13" s="2" t="s">
        <v>28</v>
      </c>
      <c r="Q13" s="2" t="s">
        <v>27</v>
      </c>
      <c r="R13" s="2" t="s">
        <v>29</v>
      </c>
      <c r="S13" s="2" t="s">
        <v>28</v>
      </c>
      <c r="T13" s="2" t="s">
        <v>27</v>
      </c>
      <c r="U13" s="2" t="s">
        <v>27</v>
      </c>
    </row>
    <row r="14" spans="1:21" x14ac:dyDescent="0.25">
      <c r="A14" s="39"/>
      <c r="B14" s="23"/>
      <c r="C14" s="40" t="s">
        <v>32</v>
      </c>
      <c r="D14" s="40" t="s">
        <v>32</v>
      </c>
      <c r="E14" s="40" t="s">
        <v>33</v>
      </c>
      <c r="F14" s="34" t="s">
        <v>32</v>
      </c>
      <c r="G14" s="35" t="s">
        <v>32</v>
      </c>
      <c r="H14" s="35" t="s">
        <v>32</v>
      </c>
      <c r="I14" s="41" t="s">
        <v>32</v>
      </c>
      <c r="J14" s="42" t="s">
        <v>32</v>
      </c>
      <c r="K14" s="38" t="s">
        <v>32</v>
      </c>
      <c r="L14" s="32" t="s">
        <v>34</v>
      </c>
      <c r="M14" s="6" t="s">
        <v>35</v>
      </c>
      <c r="N14" s="2" t="s">
        <v>36</v>
      </c>
      <c r="O14" s="2" t="s">
        <v>37</v>
      </c>
      <c r="P14" s="23" t="s">
        <v>38</v>
      </c>
      <c r="Q14" s="23" t="s">
        <v>32</v>
      </c>
      <c r="R14" s="23" t="s">
        <v>38</v>
      </c>
      <c r="S14" s="2" t="s">
        <v>32</v>
      </c>
      <c r="T14" s="23" t="s">
        <v>32</v>
      </c>
      <c r="U14" s="2" t="s">
        <v>39</v>
      </c>
    </row>
    <row r="15" spans="1:21" x14ac:dyDescent="0.25">
      <c r="A15" s="43"/>
      <c r="B15" s="23"/>
      <c r="C15" s="23"/>
      <c r="D15" s="23"/>
      <c r="E15" s="40" t="s">
        <v>38</v>
      </c>
      <c r="F15" s="40"/>
      <c r="G15" s="40"/>
      <c r="H15" s="40"/>
      <c r="I15" s="41" t="s">
        <v>40</v>
      </c>
      <c r="J15" s="42" t="s">
        <v>40</v>
      </c>
      <c r="K15" s="38" t="s">
        <v>40</v>
      </c>
      <c r="L15" s="32" t="s">
        <v>41</v>
      </c>
      <c r="M15" s="3"/>
      <c r="N15" s="2" t="s">
        <v>42</v>
      </c>
      <c r="O15" s="2" t="s">
        <v>43</v>
      </c>
      <c r="P15" s="2" t="s">
        <v>37</v>
      </c>
      <c r="Q15" s="2" t="s">
        <v>37</v>
      </c>
      <c r="R15" s="2" t="s">
        <v>37</v>
      </c>
      <c r="S15" s="2" t="s">
        <v>42</v>
      </c>
      <c r="T15" s="2" t="s">
        <v>42</v>
      </c>
      <c r="U15" s="2" t="s">
        <v>42</v>
      </c>
    </row>
    <row r="16" spans="1:21" x14ac:dyDescent="0.25">
      <c r="A16" s="43"/>
      <c r="B16" s="23"/>
      <c r="C16" s="8"/>
      <c r="D16" s="8"/>
      <c r="E16" s="8"/>
      <c r="F16" s="8"/>
      <c r="G16" s="8"/>
      <c r="H16" s="8"/>
      <c r="I16" s="41" t="s">
        <v>44</v>
      </c>
      <c r="J16" s="42" t="s">
        <v>44</v>
      </c>
      <c r="K16" s="38" t="s">
        <v>44</v>
      </c>
      <c r="L16" s="44" t="s">
        <v>45</v>
      </c>
      <c r="M16" s="45"/>
      <c r="N16" s="2"/>
      <c r="O16" s="2"/>
      <c r="P16" s="2" t="s">
        <v>43</v>
      </c>
      <c r="Q16" s="2" t="s">
        <v>43</v>
      </c>
      <c r="R16" s="2" t="s">
        <v>43</v>
      </c>
      <c r="S16" s="2"/>
      <c r="T16" s="2"/>
      <c r="U16" s="2"/>
    </row>
    <row r="17" spans="1:21" x14ac:dyDescent="0.25">
      <c r="A17" s="23"/>
      <c r="B17" s="23"/>
      <c r="C17" s="46"/>
      <c r="D17" s="46"/>
      <c r="E17" s="46"/>
      <c r="F17" s="46"/>
      <c r="G17" s="46"/>
      <c r="H17" s="46"/>
      <c r="I17" s="47"/>
      <c r="J17" s="48"/>
      <c r="K17" s="49"/>
      <c r="L17" s="48"/>
      <c r="M17" s="5"/>
      <c r="N17" s="5"/>
      <c r="O17" s="5"/>
      <c r="P17" s="5"/>
      <c r="Q17" s="5"/>
      <c r="R17" s="5"/>
      <c r="S17" s="5"/>
      <c r="T17" s="5"/>
      <c r="U17" s="5"/>
    </row>
    <row r="18" spans="1:21" ht="22.5" x14ac:dyDescent="0.25">
      <c r="A18" s="50" t="s">
        <v>46</v>
      </c>
      <c r="B18" s="51"/>
      <c r="C18" s="52">
        <v>0.56000000000000005</v>
      </c>
      <c r="D18" s="52">
        <v>0</v>
      </c>
      <c r="E18" s="52">
        <v>0.04</v>
      </c>
      <c r="F18" s="53" t="e">
        <f t="shared" ref="F18:F68" si="0">I18/L18</f>
        <v>#DIV/0!</v>
      </c>
      <c r="G18" s="53" t="e">
        <f t="shared" ref="G18:G68" si="1">J18/L18</f>
        <v>#DIV/0!</v>
      </c>
      <c r="H18" s="53" t="e">
        <f t="shared" ref="H18:H68" si="2">K18/L18</f>
        <v>#DIV/0!</v>
      </c>
      <c r="I18" s="54"/>
      <c r="J18" s="54"/>
      <c r="K18" s="54"/>
      <c r="L18" s="54"/>
      <c r="M18" s="55" t="e">
        <f t="shared" ref="M18:M68" si="3">IF(O18&lt;N18,O18,N18)</f>
        <v>#DIV/0!</v>
      </c>
      <c r="N18" s="55">
        <f t="shared" ref="N18:N68" si="4">S18+T18+U18</f>
        <v>1713.6174777729318</v>
      </c>
      <c r="O18" s="55" t="e">
        <f t="shared" ref="O18:O68" si="5">P18+Q18+R18</f>
        <v>#DIV/0!</v>
      </c>
      <c r="P18" s="55" t="e">
        <f t="shared" ref="P18:P68" si="6">IF(F18&gt;0,F18*$B$7,0)</f>
        <v>#DIV/0!</v>
      </c>
      <c r="Q18" s="55" t="e">
        <f t="shared" ref="Q18:Q68" si="7">IF(G18&gt;0,G18*$B$6,0)</f>
        <v>#DIV/0!</v>
      </c>
      <c r="R18" s="55" t="e">
        <f t="shared" ref="R18:R68" si="8">IF(H18&gt;0,H18*$B$5,0)</f>
        <v>#DIV/0!</v>
      </c>
      <c r="S18" s="55">
        <f t="shared" ref="S18:S68" si="9">IF(C18&gt;0,C18*$B$7,0)</f>
        <v>1645.7247705945167</v>
      </c>
      <c r="T18" s="55">
        <f t="shared" ref="T18:T68" si="10">IF(D18&gt;0,D18*$B$6,0)</f>
        <v>0</v>
      </c>
      <c r="U18" s="55">
        <f t="shared" ref="U18:U68" si="11">IF(E18&gt;0,E18*$B$5,0)</f>
        <v>67.892707178415122</v>
      </c>
    </row>
    <row r="19" spans="1:21" ht="101.25" x14ac:dyDescent="0.25">
      <c r="A19" s="56" t="s">
        <v>47</v>
      </c>
      <c r="B19" s="57"/>
      <c r="C19" s="52">
        <v>1.06</v>
      </c>
      <c r="D19" s="52">
        <v>0</v>
      </c>
      <c r="E19" s="52">
        <v>0.08</v>
      </c>
      <c r="F19" s="53" t="e">
        <f t="shared" si="0"/>
        <v>#DIV/0!</v>
      </c>
      <c r="G19" s="53" t="e">
        <f t="shared" si="1"/>
        <v>#DIV/0!</v>
      </c>
      <c r="H19" s="53" t="e">
        <f t="shared" si="2"/>
        <v>#DIV/0!</v>
      </c>
      <c r="I19" s="54"/>
      <c r="J19" s="54"/>
      <c r="K19" s="54"/>
      <c r="L19" s="54"/>
      <c r="M19" s="55" t="e">
        <f t="shared" si="3"/>
        <v>#DIV/0!</v>
      </c>
      <c r="N19" s="55">
        <f t="shared" si="4"/>
        <v>3250.9073015535942</v>
      </c>
      <c r="O19" s="55" t="e">
        <f t="shared" si="5"/>
        <v>#DIV/0!</v>
      </c>
      <c r="P19" s="55" t="e">
        <f t="shared" si="6"/>
        <v>#DIV/0!</v>
      </c>
      <c r="Q19" s="55" t="e">
        <f t="shared" si="7"/>
        <v>#DIV/0!</v>
      </c>
      <c r="R19" s="55" t="e">
        <f t="shared" si="8"/>
        <v>#DIV/0!</v>
      </c>
      <c r="S19" s="55">
        <f t="shared" si="9"/>
        <v>3115.121887196764</v>
      </c>
      <c r="T19" s="55">
        <f t="shared" si="10"/>
        <v>0</v>
      </c>
      <c r="U19" s="55">
        <f t="shared" si="11"/>
        <v>135.78541435683024</v>
      </c>
    </row>
    <row r="20" spans="1:21" ht="57" x14ac:dyDescent="0.25">
      <c r="A20" s="58" t="s">
        <v>48</v>
      </c>
      <c r="B20" s="51"/>
      <c r="C20" s="52">
        <v>1.25</v>
      </c>
      <c r="D20" s="52">
        <v>0</v>
      </c>
      <c r="E20" s="52">
        <v>2.66</v>
      </c>
      <c r="F20" s="53" t="e">
        <f t="shared" si="0"/>
        <v>#DIV/0!</v>
      </c>
      <c r="G20" s="53" t="e">
        <f t="shared" si="1"/>
        <v>#DIV/0!</v>
      </c>
      <c r="H20" s="53" t="e">
        <f t="shared" si="2"/>
        <v>#DIV/0!</v>
      </c>
      <c r="I20" s="54"/>
      <c r="J20" s="54"/>
      <c r="K20" s="54"/>
      <c r="L20" s="54"/>
      <c r="M20" s="55" t="e">
        <f t="shared" si="3"/>
        <v>#DIV/0!</v>
      </c>
      <c r="N20" s="55">
        <f t="shared" si="4"/>
        <v>8188.357818870224</v>
      </c>
      <c r="O20" s="55" t="e">
        <f t="shared" si="5"/>
        <v>#DIV/0!</v>
      </c>
      <c r="P20" s="55" t="e">
        <f t="shared" si="6"/>
        <v>#DIV/0!</v>
      </c>
      <c r="Q20" s="55" t="e">
        <f t="shared" si="7"/>
        <v>#DIV/0!</v>
      </c>
      <c r="R20" s="55" t="e">
        <f t="shared" si="8"/>
        <v>#DIV/0!</v>
      </c>
      <c r="S20" s="55">
        <f t="shared" si="9"/>
        <v>3673.4927915056178</v>
      </c>
      <c r="T20" s="55">
        <f t="shared" si="10"/>
        <v>0</v>
      </c>
      <c r="U20" s="55">
        <f t="shared" si="11"/>
        <v>4514.8650273646062</v>
      </c>
    </row>
    <row r="21" spans="1:21" ht="45" x14ac:dyDescent="0.25">
      <c r="A21" s="56" t="s">
        <v>49</v>
      </c>
      <c r="B21" s="51"/>
      <c r="C21" s="52">
        <v>1.45</v>
      </c>
      <c r="D21" s="52">
        <v>0</v>
      </c>
      <c r="E21" s="52">
        <v>3.1</v>
      </c>
      <c r="F21" s="53" t="e">
        <f t="shared" si="0"/>
        <v>#DIV/0!</v>
      </c>
      <c r="G21" s="53" t="e">
        <f t="shared" si="1"/>
        <v>#DIV/0!</v>
      </c>
      <c r="H21" s="53" t="e">
        <f t="shared" si="2"/>
        <v>#DIV/0!</v>
      </c>
      <c r="I21" s="54"/>
      <c r="J21" s="54"/>
      <c r="K21" s="54"/>
      <c r="L21" s="54"/>
      <c r="M21" s="55" t="e">
        <f t="shared" si="3"/>
        <v>#DIV/0!</v>
      </c>
      <c r="N21" s="55">
        <f t="shared" si="4"/>
        <v>9522.9364444736893</v>
      </c>
      <c r="O21" s="55" t="e">
        <f t="shared" si="5"/>
        <v>#DIV/0!</v>
      </c>
      <c r="P21" s="55" t="e">
        <f t="shared" si="6"/>
        <v>#DIV/0!</v>
      </c>
      <c r="Q21" s="55" t="e">
        <f t="shared" si="7"/>
        <v>#DIV/0!</v>
      </c>
      <c r="R21" s="55" t="e">
        <f t="shared" si="8"/>
        <v>#DIV/0!</v>
      </c>
      <c r="S21" s="55">
        <f t="shared" si="9"/>
        <v>4261.2516381465166</v>
      </c>
      <c r="T21" s="55">
        <f t="shared" si="10"/>
        <v>0</v>
      </c>
      <c r="U21" s="55">
        <f t="shared" si="11"/>
        <v>5261.6848063271718</v>
      </c>
    </row>
    <row r="22" spans="1:21" ht="33.75" x14ac:dyDescent="0.25">
      <c r="A22" s="50" t="s">
        <v>50</v>
      </c>
      <c r="B22" s="59"/>
      <c r="C22" s="52">
        <v>1.02</v>
      </c>
      <c r="D22" s="52">
        <v>0</v>
      </c>
      <c r="E22" s="52">
        <v>1.4</v>
      </c>
      <c r="F22" s="53" t="e">
        <f t="shared" si="0"/>
        <v>#DIV/0!</v>
      </c>
      <c r="G22" s="53" t="e">
        <f t="shared" si="1"/>
        <v>#DIV/0!</v>
      </c>
      <c r="H22" s="53" t="e">
        <f t="shared" si="2"/>
        <v>#DIV/0!</v>
      </c>
      <c r="I22" s="54"/>
      <c r="J22" s="54"/>
      <c r="K22" s="54"/>
      <c r="L22" s="54"/>
      <c r="M22" s="55" t="e">
        <f t="shared" si="3"/>
        <v>#DIV/0!</v>
      </c>
      <c r="N22" s="55">
        <f t="shared" si="4"/>
        <v>5373.8148691131137</v>
      </c>
      <c r="O22" s="55" t="e">
        <f t="shared" si="5"/>
        <v>#DIV/0!</v>
      </c>
      <c r="P22" s="55" t="e">
        <f t="shared" si="6"/>
        <v>#DIV/0!</v>
      </c>
      <c r="Q22" s="55" t="e">
        <f t="shared" si="7"/>
        <v>#DIV/0!</v>
      </c>
      <c r="R22" s="55" t="e">
        <f t="shared" si="8"/>
        <v>#DIV/0!</v>
      </c>
      <c r="S22" s="55">
        <f t="shared" si="9"/>
        <v>2997.570117868584</v>
      </c>
      <c r="T22" s="55">
        <f t="shared" si="10"/>
        <v>0</v>
      </c>
      <c r="U22" s="55">
        <f t="shared" si="11"/>
        <v>2376.2447512445292</v>
      </c>
    </row>
    <row r="23" spans="1:21" ht="33.75" x14ac:dyDescent="0.25">
      <c r="A23" s="50" t="s">
        <v>51</v>
      </c>
      <c r="B23" s="59"/>
      <c r="C23" s="52">
        <v>2.06</v>
      </c>
      <c r="D23" s="52">
        <v>0</v>
      </c>
      <c r="E23" s="52">
        <v>0.01</v>
      </c>
      <c r="F23" s="53" t="e">
        <f t="shared" si="0"/>
        <v>#DIV/0!</v>
      </c>
      <c r="G23" s="53" t="e">
        <f t="shared" si="1"/>
        <v>#DIV/0!</v>
      </c>
      <c r="H23" s="53" t="e">
        <f t="shared" si="2"/>
        <v>#DIV/0!</v>
      </c>
      <c r="I23" s="54"/>
      <c r="J23" s="54"/>
      <c r="K23" s="54"/>
      <c r="L23" s="54"/>
      <c r="M23" s="55" t="e">
        <f t="shared" si="3"/>
        <v>#DIV/0!</v>
      </c>
      <c r="N23" s="55">
        <f t="shared" si="4"/>
        <v>6070.8892971958621</v>
      </c>
      <c r="O23" s="55" t="e">
        <f t="shared" si="5"/>
        <v>#DIV/0!</v>
      </c>
      <c r="P23" s="55" t="e">
        <f t="shared" si="6"/>
        <v>#DIV/0!</v>
      </c>
      <c r="Q23" s="55" t="e">
        <f t="shared" si="7"/>
        <v>#DIV/0!</v>
      </c>
      <c r="R23" s="55" t="e">
        <f t="shared" si="8"/>
        <v>#DIV/0!</v>
      </c>
      <c r="S23" s="55">
        <f t="shared" si="9"/>
        <v>6053.916120401258</v>
      </c>
      <c r="T23" s="55">
        <f t="shared" si="10"/>
        <v>0</v>
      </c>
      <c r="U23" s="55">
        <f t="shared" si="11"/>
        <v>16.973176794603781</v>
      </c>
    </row>
    <row r="24" spans="1:21" ht="45" x14ac:dyDescent="0.25">
      <c r="A24" s="50" t="s">
        <v>52</v>
      </c>
      <c r="B24" s="59"/>
      <c r="C24" s="52">
        <v>1.65</v>
      </c>
      <c r="D24" s="52">
        <v>0</v>
      </c>
      <c r="E24" s="52">
        <v>2.33</v>
      </c>
      <c r="F24" s="53" t="e">
        <f t="shared" si="0"/>
        <v>#DIV/0!</v>
      </c>
      <c r="G24" s="53" t="e">
        <f t="shared" si="1"/>
        <v>#DIV/0!</v>
      </c>
      <c r="H24" s="53" t="e">
        <f t="shared" si="2"/>
        <v>#DIV/0!</v>
      </c>
      <c r="I24" s="54"/>
      <c r="J24" s="54"/>
      <c r="K24" s="54"/>
      <c r="L24" s="54"/>
      <c r="M24" s="55" t="e">
        <f t="shared" si="3"/>
        <v>#DIV/0!</v>
      </c>
      <c r="N24" s="55">
        <f t="shared" si="4"/>
        <v>8803.760677930095</v>
      </c>
      <c r="O24" s="55" t="e">
        <f t="shared" si="5"/>
        <v>#DIV/0!</v>
      </c>
      <c r="P24" s="55" t="e">
        <f t="shared" si="6"/>
        <v>#DIV/0!</v>
      </c>
      <c r="Q24" s="55" t="e">
        <f t="shared" si="7"/>
        <v>#DIV/0!</v>
      </c>
      <c r="R24" s="55" t="e">
        <f t="shared" si="8"/>
        <v>#DIV/0!</v>
      </c>
      <c r="S24" s="55">
        <f t="shared" si="9"/>
        <v>4849.0104847874145</v>
      </c>
      <c r="T24" s="55">
        <f t="shared" si="10"/>
        <v>0</v>
      </c>
      <c r="U24" s="55">
        <f t="shared" si="11"/>
        <v>3954.7501931426809</v>
      </c>
    </row>
    <row r="25" spans="1:21" ht="56.25" x14ac:dyDescent="0.25">
      <c r="A25" s="60" t="s">
        <v>53</v>
      </c>
      <c r="B25" s="61"/>
      <c r="C25" s="52">
        <v>0.81</v>
      </c>
      <c r="D25" s="52">
        <v>0</v>
      </c>
      <c r="E25" s="52">
        <v>2.11</v>
      </c>
      <c r="F25" s="53" t="e">
        <f t="shared" si="0"/>
        <v>#DIV/0!</v>
      </c>
      <c r="G25" s="53" t="e">
        <f t="shared" si="1"/>
        <v>#DIV/0!</v>
      </c>
      <c r="H25" s="53" t="e">
        <f t="shared" si="2"/>
        <v>#DIV/0!</v>
      </c>
      <c r="I25" s="54"/>
      <c r="J25" s="54"/>
      <c r="K25" s="54"/>
      <c r="L25" s="54"/>
      <c r="M25" s="55" t="e">
        <f t="shared" si="3"/>
        <v>#DIV/0!</v>
      </c>
      <c r="N25" s="55">
        <f t="shared" si="4"/>
        <v>5961.7636325570375</v>
      </c>
      <c r="O25" s="55" t="e">
        <f t="shared" si="5"/>
        <v>#DIV/0!</v>
      </c>
      <c r="P25" s="55" t="e">
        <f t="shared" si="6"/>
        <v>#DIV/0!</v>
      </c>
      <c r="Q25" s="55" t="e">
        <f t="shared" si="7"/>
        <v>#DIV/0!</v>
      </c>
      <c r="R25" s="55" t="e">
        <f t="shared" si="8"/>
        <v>#DIV/0!</v>
      </c>
      <c r="S25" s="55">
        <f t="shared" si="9"/>
        <v>2380.4233288956402</v>
      </c>
      <c r="T25" s="55">
        <f t="shared" si="10"/>
        <v>0</v>
      </c>
      <c r="U25" s="55">
        <f t="shared" si="11"/>
        <v>3581.3403036613972</v>
      </c>
    </row>
    <row r="26" spans="1:21" ht="45" x14ac:dyDescent="0.25">
      <c r="A26" s="60" t="s">
        <v>54</v>
      </c>
      <c r="B26" s="62"/>
      <c r="C26" s="52">
        <v>0.83</v>
      </c>
      <c r="D26" s="52">
        <v>0</v>
      </c>
      <c r="E26" s="52">
        <v>1.3</v>
      </c>
      <c r="F26" s="53" t="e">
        <f t="shared" si="0"/>
        <v>#DIV/0!</v>
      </c>
      <c r="G26" s="53" t="e">
        <f t="shared" si="1"/>
        <v>#DIV/0!</v>
      </c>
      <c r="H26" s="53" t="e">
        <f t="shared" si="2"/>
        <v>#DIV/0!</v>
      </c>
      <c r="I26" s="54"/>
      <c r="J26" s="54"/>
      <c r="K26" s="54"/>
      <c r="L26" s="54"/>
      <c r="M26" s="55" t="e">
        <f t="shared" si="3"/>
        <v>#DIV/0!</v>
      </c>
      <c r="N26" s="55">
        <f t="shared" si="4"/>
        <v>4645.7121968582214</v>
      </c>
      <c r="O26" s="55" t="e">
        <f t="shared" si="5"/>
        <v>#DIV/0!</v>
      </c>
      <c r="P26" s="55" t="e">
        <f t="shared" si="6"/>
        <v>#DIV/0!</v>
      </c>
      <c r="Q26" s="55" t="e">
        <f t="shared" si="7"/>
        <v>#DIV/0!</v>
      </c>
      <c r="R26" s="55" t="e">
        <f t="shared" si="8"/>
        <v>#DIV/0!</v>
      </c>
      <c r="S26" s="55">
        <f t="shared" si="9"/>
        <v>2439.1992135597297</v>
      </c>
      <c r="T26" s="55">
        <f t="shared" si="10"/>
        <v>0</v>
      </c>
      <c r="U26" s="55">
        <f t="shared" si="11"/>
        <v>2206.5129832984917</v>
      </c>
    </row>
    <row r="27" spans="1:21" ht="56.25" x14ac:dyDescent="0.25">
      <c r="A27" s="60" t="s">
        <v>55</v>
      </c>
      <c r="B27" s="62"/>
      <c r="C27" s="52">
        <v>0.83</v>
      </c>
      <c r="D27" s="52">
        <v>0</v>
      </c>
      <c r="E27" s="52">
        <v>1.3</v>
      </c>
      <c r="F27" s="53" t="e">
        <f t="shared" si="0"/>
        <v>#DIV/0!</v>
      </c>
      <c r="G27" s="53" t="e">
        <f t="shared" si="1"/>
        <v>#DIV/0!</v>
      </c>
      <c r="H27" s="53" t="e">
        <f t="shared" si="2"/>
        <v>#DIV/0!</v>
      </c>
      <c r="I27" s="54"/>
      <c r="J27" s="54"/>
      <c r="K27" s="54"/>
      <c r="L27" s="54"/>
      <c r="M27" s="55" t="e">
        <f t="shared" si="3"/>
        <v>#DIV/0!</v>
      </c>
      <c r="N27" s="55">
        <f t="shared" si="4"/>
        <v>4645.7121968582214</v>
      </c>
      <c r="O27" s="55" t="e">
        <f t="shared" si="5"/>
        <v>#DIV/0!</v>
      </c>
      <c r="P27" s="55" t="e">
        <f t="shared" si="6"/>
        <v>#DIV/0!</v>
      </c>
      <c r="Q27" s="55" t="e">
        <f t="shared" si="7"/>
        <v>#DIV/0!</v>
      </c>
      <c r="R27" s="55" t="e">
        <f t="shared" si="8"/>
        <v>#DIV/0!</v>
      </c>
      <c r="S27" s="55">
        <f t="shared" si="9"/>
        <v>2439.1992135597297</v>
      </c>
      <c r="T27" s="55">
        <f t="shared" si="10"/>
        <v>0</v>
      </c>
      <c r="U27" s="55">
        <f t="shared" si="11"/>
        <v>2206.5129832984917</v>
      </c>
    </row>
    <row r="28" spans="1:21" ht="56.25" x14ac:dyDescent="0.25">
      <c r="A28" s="60" t="s">
        <v>56</v>
      </c>
      <c r="B28" s="62"/>
      <c r="C28" s="52">
        <v>0.83</v>
      </c>
      <c r="D28" s="52">
        <v>0</v>
      </c>
      <c r="E28" s="52">
        <v>1.3</v>
      </c>
      <c r="F28" s="53" t="e">
        <f t="shared" si="0"/>
        <v>#DIV/0!</v>
      </c>
      <c r="G28" s="53" t="e">
        <f t="shared" si="1"/>
        <v>#DIV/0!</v>
      </c>
      <c r="H28" s="53" t="e">
        <f t="shared" si="2"/>
        <v>#DIV/0!</v>
      </c>
      <c r="I28" s="54"/>
      <c r="J28" s="54"/>
      <c r="K28" s="54"/>
      <c r="L28" s="54"/>
      <c r="M28" s="55" t="e">
        <f t="shared" si="3"/>
        <v>#DIV/0!</v>
      </c>
      <c r="N28" s="55">
        <f t="shared" si="4"/>
        <v>4645.7121968582214</v>
      </c>
      <c r="O28" s="55" t="e">
        <f t="shared" si="5"/>
        <v>#DIV/0!</v>
      </c>
      <c r="P28" s="55" t="e">
        <f t="shared" si="6"/>
        <v>#DIV/0!</v>
      </c>
      <c r="Q28" s="55" t="e">
        <f t="shared" si="7"/>
        <v>#DIV/0!</v>
      </c>
      <c r="R28" s="55" t="e">
        <f t="shared" si="8"/>
        <v>#DIV/0!</v>
      </c>
      <c r="S28" s="55">
        <f t="shared" si="9"/>
        <v>2439.1992135597297</v>
      </c>
      <c r="T28" s="55">
        <f t="shared" si="10"/>
        <v>0</v>
      </c>
      <c r="U28" s="55">
        <f t="shared" si="11"/>
        <v>2206.5129832984917</v>
      </c>
    </row>
    <row r="29" spans="1:21" ht="45" x14ac:dyDescent="0.25">
      <c r="A29" s="60" t="s">
        <v>57</v>
      </c>
      <c r="B29" s="62"/>
      <c r="C29" s="52">
        <v>0.83</v>
      </c>
      <c r="D29" s="52">
        <v>0</v>
      </c>
      <c r="E29" s="52">
        <v>1.3</v>
      </c>
      <c r="F29" s="53" t="e">
        <f t="shared" si="0"/>
        <v>#DIV/0!</v>
      </c>
      <c r="G29" s="53" t="e">
        <f t="shared" si="1"/>
        <v>#DIV/0!</v>
      </c>
      <c r="H29" s="53" t="e">
        <f t="shared" si="2"/>
        <v>#DIV/0!</v>
      </c>
      <c r="I29" s="54"/>
      <c r="J29" s="54"/>
      <c r="K29" s="54"/>
      <c r="L29" s="54"/>
      <c r="M29" s="55" t="e">
        <f t="shared" si="3"/>
        <v>#DIV/0!</v>
      </c>
      <c r="N29" s="55">
        <f t="shared" si="4"/>
        <v>4645.7121968582214</v>
      </c>
      <c r="O29" s="55" t="e">
        <f t="shared" si="5"/>
        <v>#DIV/0!</v>
      </c>
      <c r="P29" s="55" t="e">
        <f t="shared" si="6"/>
        <v>#DIV/0!</v>
      </c>
      <c r="Q29" s="55" t="e">
        <f t="shared" si="7"/>
        <v>#DIV/0!</v>
      </c>
      <c r="R29" s="55" t="e">
        <f t="shared" si="8"/>
        <v>#DIV/0!</v>
      </c>
      <c r="S29" s="55">
        <f t="shared" si="9"/>
        <v>2439.1992135597297</v>
      </c>
      <c r="T29" s="55">
        <f t="shared" si="10"/>
        <v>0</v>
      </c>
      <c r="U29" s="55">
        <f t="shared" si="11"/>
        <v>2206.5129832984917</v>
      </c>
    </row>
    <row r="30" spans="1:21" ht="56.25" x14ac:dyDescent="0.25">
      <c r="A30" s="60" t="s">
        <v>58</v>
      </c>
      <c r="B30" s="61"/>
      <c r="C30" s="52">
        <v>0.83</v>
      </c>
      <c r="D30" s="52">
        <v>0</v>
      </c>
      <c r="E30" s="52">
        <v>1.3</v>
      </c>
      <c r="F30" s="53" t="e">
        <f t="shared" si="0"/>
        <v>#DIV/0!</v>
      </c>
      <c r="G30" s="53" t="e">
        <f t="shared" si="1"/>
        <v>#DIV/0!</v>
      </c>
      <c r="H30" s="53" t="e">
        <f t="shared" si="2"/>
        <v>#DIV/0!</v>
      </c>
      <c r="I30" s="54"/>
      <c r="J30" s="54"/>
      <c r="K30" s="54"/>
      <c r="L30" s="54"/>
      <c r="M30" s="55" t="e">
        <f t="shared" si="3"/>
        <v>#DIV/0!</v>
      </c>
      <c r="N30" s="55">
        <f t="shared" si="4"/>
        <v>4645.7121968582214</v>
      </c>
      <c r="O30" s="55" t="e">
        <f t="shared" si="5"/>
        <v>#DIV/0!</v>
      </c>
      <c r="P30" s="55" t="e">
        <f t="shared" si="6"/>
        <v>#DIV/0!</v>
      </c>
      <c r="Q30" s="55" t="e">
        <f t="shared" si="7"/>
        <v>#DIV/0!</v>
      </c>
      <c r="R30" s="55" t="e">
        <f t="shared" si="8"/>
        <v>#DIV/0!</v>
      </c>
      <c r="S30" s="55">
        <f t="shared" si="9"/>
        <v>2439.1992135597297</v>
      </c>
      <c r="T30" s="55">
        <f t="shared" si="10"/>
        <v>0</v>
      </c>
      <c r="U30" s="55">
        <f t="shared" si="11"/>
        <v>2206.5129832984917</v>
      </c>
    </row>
    <row r="31" spans="1:21" ht="78.75" x14ac:dyDescent="0.25">
      <c r="A31" s="60" t="s">
        <v>59</v>
      </c>
      <c r="B31" s="61"/>
      <c r="C31" s="52">
        <v>0.83</v>
      </c>
      <c r="D31" s="52">
        <v>0</v>
      </c>
      <c r="E31" s="52">
        <v>1.3</v>
      </c>
      <c r="F31" s="53" t="e">
        <f t="shared" si="0"/>
        <v>#DIV/0!</v>
      </c>
      <c r="G31" s="53" t="e">
        <f t="shared" si="1"/>
        <v>#DIV/0!</v>
      </c>
      <c r="H31" s="53" t="e">
        <f t="shared" si="2"/>
        <v>#DIV/0!</v>
      </c>
      <c r="I31" s="54"/>
      <c r="J31" s="54"/>
      <c r="K31" s="54"/>
      <c r="L31" s="54"/>
      <c r="M31" s="55" t="e">
        <f t="shared" si="3"/>
        <v>#DIV/0!</v>
      </c>
      <c r="N31" s="55">
        <f t="shared" si="4"/>
        <v>4645.7121968582214</v>
      </c>
      <c r="O31" s="55" t="e">
        <f t="shared" si="5"/>
        <v>#DIV/0!</v>
      </c>
      <c r="P31" s="55" t="e">
        <f t="shared" si="6"/>
        <v>#DIV/0!</v>
      </c>
      <c r="Q31" s="55" t="e">
        <f t="shared" si="7"/>
        <v>#DIV/0!</v>
      </c>
      <c r="R31" s="55" t="e">
        <f t="shared" si="8"/>
        <v>#DIV/0!</v>
      </c>
      <c r="S31" s="55">
        <f t="shared" si="9"/>
        <v>2439.1992135597297</v>
      </c>
      <c r="T31" s="55">
        <f t="shared" si="10"/>
        <v>0</v>
      </c>
      <c r="U31" s="55">
        <f t="shared" si="11"/>
        <v>2206.5129832984917</v>
      </c>
    </row>
    <row r="32" spans="1:21" ht="33.75" x14ac:dyDescent="0.25">
      <c r="A32" s="60" t="s">
        <v>60</v>
      </c>
      <c r="B32" s="61"/>
      <c r="C32" s="52">
        <v>0.83</v>
      </c>
      <c r="D32" s="52">
        <v>0</v>
      </c>
      <c r="E32" s="52">
        <v>1.3</v>
      </c>
      <c r="F32" s="53" t="e">
        <f t="shared" si="0"/>
        <v>#DIV/0!</v>
      </c>
      <c r="G32" s="53" t="e">
        <f t="shared" si="1"/>
        <v>#DIV/0!</v>
      </c>
      <c r="H32" s="53" t="e">
        <f t="shared" si="2"/>
        <v>#DIV/0!</v>
      </c>
      <c r="I32" s="54"/>
      <c r="J32" s="54"/>
      <c r="K32" s="54"/>
      <c r="L32" s="54"/>
      <c r="M32" s="55" t="e">
        <f t="shared" si="3"/>
        <v>#DIV/0!</v>
      </c>
      <c r="N32" s="55">
        <f t="shared" si="4"/>
        <v>4645.7121968582214</v>
      </c>
      <c r="O32" s="55" t="e">
        <f t="shared" si="5"/>
        <v>#DIV/0!</v>
      </c>
      <c r="P32" s="55" t="e">
        <f t="shared" si="6"/>
        <v>#DIV/0!</v>
      </c>
      <c r="Q32" s="55" t="e">
        <f t="shared" si="7"/>
        <v>#DIV/0!</v>
      </c>
      <c r="R32" s="55" t="e">
        <f t="shared" si="8"/>
        <v>#DIV/0!</v>
      </c>
      <c r="S32" s="55">
        <f t="shared" si="9"/>
        <v>2439.1992135597297</v>
      </c>
      <c r="T32" s="55">
        <f t="shared" si="10"/>
        <v>0</v>
      </c>
      <c r="U32" s="55">
        <f t="shared" si="11"/>
        <v>2206.5129832984917</v>
      </c>
    </row>
    <row r="33" spans="1:21" ht="45" x14ac:dyDescent="0.25">
      <c r="A33" s="60" t="s">
        <v>61</v>
      </c>
      <c r="B33" s="61"/>
      <c r="C33" s="52">
        <v>0.81</v>
      </c>
      <c r="D33" s="52">
        <v>0</v>
      </c>
      <c r="E33" s="52">
        <v>2.11</v>
      </c>
      <c r="F33" s="53" t="e">
        <f t="shared" si="0"/>
        <v>#DIV/0!</v>
      </c>
      <c r="G33" s="53" t="e">
        <f t="shared" si="1"/>
        <v>#DIV/0!</v>
      </c>
      <c r="H33" s="53" t="e">
        <f t="shared" si="2"/>
        <v>#DIV/0!</v>
      </c>
      <c r="I33" s="54"/>
      <c r="J33" s="54"/>
      <c r="K33" s="54"/>
      <c r="L33" s="54"/>
      <c r="M33" s="55" t="e">
        <f t="shared" si="3"/>
        <v>#DIV/0!</v>
      </c>
      <c r="N33" s="55">
        <f t="shared" si="4"/>
        <v>5961.7636325570375</v>
      </c>
      <c r="O33" s="55" t="e">
        <f t="shared" si="5"/>
        <v>#DIV/0!</v>
      </c>
      <c r="P33" s="55" t="e">
        <f t="shared" si="6"/>
        <v>#DIV/0!</v>
      </c>
      <c r="Q33" s="55" t="e">
        <f t="shared" si="7"/>
        <v>#DIV/0!</v>
      </c>
      <c r="R33" s="55" t="e">
        <f t="shared" si="8"/>
        <v>#DIV/0!</v>
      </c>
      <c r="S33" s="55">
        <f t="shared" si="9"/>
        <v>2380.4233288956402</v>
      </c>
      <c r="T33" s="55">
        <f t="shared" si="10"/>
        <v>0</v>
      </c>
      <c r="U33" s="55">
        <f t="shared" si="11"/>
        <v>3581.3403036613972</v>
      </c>
    </row>
    <row r="34" spans="1:21" ht="45" x14ac:dyDescent="0.25">
      <c r="A34" s="60" t="s">
        <v>62</v>
      </c>
      <c r="B34" s="61"/>
      <c r="C34" s="52">
        <v>0.83</v>
      </c>
      <c r="D34" s="52">
        <v>0</v>
      </c>
      <c r="E34" s="52">
        <v>1.3</v>
      </c>
      <c r="F34" s="53" t="e">
        <f t="shared" si="0"/>
        <v>#DIV/0!</v>
      </c>
      <c r="G34" s="53" t="e">
        <f t="shared" si="1"/>
        <v>#DIV/0!</v>
      </c>
      <c r="H34" s="53" t="e">
        <f t="shared" si="2"/>
        <v>#DIV/0!</v>
      </c>
      <c r="I34" s="54"/>
      <c r="J34" s="54"/>
      <c r="K34" s="54"/>
      <c r="L34" s="54"/>
      <c r="M34" s="55" t="e">
        <f t="shared" si="3"/>
        <v>#DIV/0!</v>
      </c>
      <c r="N34" s="55">
        <f t="shared" si="4"/>
        <v>4645.7121968582214</v>
      </c>
      <c r="O34" s="55" t="e">
        <f t="shared" si="5"/>
        <v>#DIV/0!</v>
      </c>
      <c r="P34" s="55" t="e">
        <f t="shared" si="6"/>
        <v>#DIV/0!</v>
      </c>
      <c r="Q34" s="55" t="e">
        <f t="shared" si="7"/>
        <v>#DIV/0!</v>
      </c>
      <c r="R34" s="55" t="e">
        <f t="shared" si="8"/>
        <v>#DIV/0!</v>
      </c>
      <c r="S34" s="55">
        <f t="shared" si="9"/>
        <v>2439.1992135597297</v>
      </c>
      <c r="T34" s="55">
        <f t="shared" si="10"/>
        <v>0</v>
      </c>
      <c r="U34" s="55">
        <f t="shared" si="11"/>
        <v>2206.5129832984917</v>
      </c>
    </row>
    <row r="35" spans="1:21" ht="56.25" x14ac:dyDescent="0.25">
      <c r="A35" s="60" t="s">
        <v>63</v>
      </c>
      <c r="B35" s="62"/>
      <c r="C35" s="52">
        <v>0.83</v>
      </c>
      <c r="D35" s="52">
        <v>0</v>
      </c>
      <c r="E35" s="52">
        <v>1.3</v>
      </c>
      <c r="F35" s="53" t="e">
        <f t="shared" si="0"/>
        <v>#DIV/0!</v>
      </c>
      <c r="G35" s="53" t="e">
        <f t="shared" si="1"/>
        <v>#DIV/0!</v>
      </c>
      <c r="H35" s="53" t="e">
        <f t="shared" si="2"/>
        <v>#DIV/0!</v>
      </c>
      <c r="I35" s="54"/>
      <c r="J35" s="54"/>
      <c r="K35" s="54"/>
      <c r="L35" s="54"/>
      <c r="M35" s="55" t="e">
        <f t="shared" si="3"/>
        <v>#DIV/0!</v>
      </c>
      <c r="N35" s="55">
        <f t="shared" si="4"/>
        <v>4645.7121968582214</v>
      </c>
      <c r="O35" s="55" t="e">
        <f t="shared" si="5"/>
        <v>#DIV/0!</v>
      </c>
      <c r="P35" s="55" t="e">
        <f t="shared" si="6"/>
        <v>#DIV/0!</v>
      </c>
      <c r="Q35" s="55" t="e">
        <f t="shared" si="7"/>
        <v>#DIV/0!</v>
      </c>
      <c r="R35" s="55" t="e">
        <f t="shared" si="8"/>
        <v>#DIV/0!</v>
      </c>
      <c r="S35" s="55">
        <f t="shared" si="9"/>
        <v>2439.1992135597297</v>
      </c>
      <c r="T35" s="55">
        <f t="shared" si="10"/>
        <v>0</v>
      </c>
      <c r="U35" s="55">
        <f t="shared" si="11"/>
        <v>2206.5129832984917</v>
      </c>
    </row>
    <row r="36" spans="1:21" ht="45" x14ac:dyDescent="0.25">
      <c r="A36" s="60" t="s">
        <v>64</v>
      </c>
      <c r="B36" s="61"/>
      <c r="C36" s="52">
        <v>0.83</v>
      </c>
      <c r="D36" s="52">
        <v>0</v>
      </c>
      <c r="E36" s="52">
        <v>1.3</v>
      </c>
      <c r="F36" s="53" t="e">
        <f t="shared" si="0"/>
        <v>#DIV/0!</v>
      </c>
      <c r="G36" s="53" t="e">
        <f t="shared" si="1"/>
        <v>#DIV/0!</v>
      </c>
      <c r="H36" s="53" t="e">
        <f t="shared" si="2"/>
        <v>#DIV/0!</v>
      </c>
      <c r="I36" s="54"/>
      <c r="J36" s="54"/>
      <c r="K36" s="54"/>
      <c r="L36" s="54"/>
      <c r="M36" s="55" t="e">
        <f t="shared" si="3"/>
        <v>#DIV/0!</v>
      </c>
      <c r="N36" s="55">
        <f t="shared" si="4"/>
        <v>4645.7121968582214</v>
      </c>
      <c r="O36" s="55" t="e">
        <f t="shared" si="5"/>
        <v>#DIV/0!</v>
      </c>
      <c r="P36" s="55" t="e">
        <f t="shared" si="6"/>
        <v>#DIV/0!</v>
      </c>
      <c r="Q36" s="55" t="e">
        <f t="shared" si="7"/>
        <v>#DIV/0!</v>
      </c>
      <c r="R36" s="55" t="e">
        <f t="shared" si="8"/>
        <v>#DIV/0!</v>
      </c>
      <c r="S36" s="55">
        <f t="shared" si="9"/>
        <v>2439.1992135597297</v>
      </c>
      <c r="T36" s="55">
        <f t="shared" si="10"/>
        <v>0</v>
      </c>
      <c r="U36" s="55">
        <f t="shared" si="11"/>
        <v>2206.5129832984917</v>
      </c>
    </row>
    <row r="37" spans="1:21" ht="45" x14ac:dyDescent="0.25">
      <c r="A37" s="60" t="s">
        <v>65</v>
      </c>
      <c r="B37" s="62"/>
      <c r="C37" s="52">
        <v>0.83</v>
      </c>
      <c r="D37" s="52">
        <v>0</v>
      </c>
      <c r="E37" s="52">
        <v>1.3</v>
      </c>
      <c r="F37" s="53" t="e">
        <f t="shared" si="0"/>
        <v>#DIV/0!</v>
      </c>
      <c r="G37" s="53" t="e">
        <f t="shared" si="1"/>
        <v>#DIV/0!</v>
      </c>
      <c r="H37" s="53" t="e">
        <f t="shared" si="2"/>
        <v>#DIV/0!</v>
      </c>
      <c r="I37" s="54"/>
      <c r="J37" s="54"/>
      <c r="K37" s="54"/>
      <c r="L37" s="54"/>
      <c r="M37" s="55" t="e">
        <f t="shared" si="3"/>
        <v>#DIV/0!</v>
      </c>
      <c r="N37" s="55">
        <f t="shared" si="4"/>
        <v>4645.7121968582214</v>
      </c>
      <c r="O37" s="55" t="e">
        <f t="shared" si="5"/>
        <v>#DIV/0!</v>
      </c>
      <c r="P37" s="55" t="e">
        <f t="shared" si="6"/>
        <v>#DIV/0!</v>
      </c>
      <c r="Q37" s="55" t="e">
        <f t="shared" si="7"/>
        <v>#DIV/0!</v>
      </c>
      <c r="R37" s="55" t="e">
        <f t="shared" si="8"/>
        <v>#DIV/0!</v>
      </c>
      <c r="S37" s="55">
        <f t="shared" si="9"/>
        <v>2439.1992135597297</v>
      </c>
      <c r="T37" s="55">
        <f t="shared" si="10"/>
        <v>0</v>
      </c>
      <c r="U37" s="55">
        <f t="shared" si="11"/>
        <v>2206.5129832984917</v>
      </c>
    </row>
    <row r="38" spans="1:21" ht="56.25" x14ac:dyDescent="0.25">
      <c r="A38" s="60" t="s">
        <v>66</v>
      </c>
      <c r="B38" s="61"/>
      <c r="C38" s="52">
        <v>0.83</v>
      </c>
      <c r="D38" s="52">
        <v>0</v>
      </c>
      <c r="E38" s="52">
        <v>1.3</v>
      </c>
      <c r="F38" s="53" t="e">
        <f t="shared" si="0"/>
        <v>#DIV/0!</v>
      </c>
      <c r="G38" s="53" t="e">
        <f t="shared" si="1"/>
        <v>#DIV/0!</v>
      </c>
      <c r="H38" s="53" t="e">
        <f t="shared" si="2"/>
        <v>#DIV/0!</v>
      </c>
      <c r="I38" s="54"/>
      <c r="J38" s="54"/>
      <c r="K38" s="54"/>
      <c r="L38" s="54"/>
      <c r="M38" s="55" t="e">
        <f t="shared" si="3"/>
        <v>#DIV/0!</v>
      </c>
      <c r="N38" s="55">
        <f t="shared" si="4"/>
        <v>4645.7121968582214</v>
      </c>
      <c r="O38" s="55" t="e">
        <f t="shared" si="5"/>
        <v>#DIV/0!</v>
      </c>
      <c r="P38" s="55" t="e">
        <f t="shared" si="6"/>
        <v>#DIV/0!</v>
      </c>
      <c r="Q38" s="55" t="e">
        <f t="shared" si="7"/>
        <v>#DIV/0!</v>
      </c>
      <c r="R38" s="55" t="e">
        <f t="shared" si="8"/>
        <v>#DIV/0!</v>
      </c>
      <c r="S38" s="55">
        <f t="shared" si="9"/>
        <v>2439.1992135597297</v>
      </c>
      <c r="T38" s="55">
        <f t="shared" si="10"/>
        <v>0</v>
      </c>
      <c r="U38" s="55">
        <f t="shared" si="11"/>
        <v>2206.5129832984917</v>
      </c>
    </row>
    <row r="39" spans="1:21" ht="45" x14ac:dyDescent="0.25">
      <c r="A39" s="60" t="s">
        <v>67</v>
      </c>
      <c r="B39" s="63"/>
      <c r="C39" s="52">
        <v>0.83</v>
      </c>
      <c r="D39" s="52">
        <v>0</v>
      </c>
      <c r="E39" s="52">
        <v>1.3</v>
      </c>
      <c r="F39" s="53" t="e">
        <f t="shared" si="0"/>
        <v>#DIV/0!</v>
      </c>
      <c r="G39" s="53" t="e">
        <f t="shared" si="1"/>
        <v>#DIV/0!</v>
      </c>
      <c r="H39" s="53" t="e">
        <f t="shared" si="2"/>
        <v>#DIV/0!</v>
      </c>
      <c r="I39" s="54"/>
      <c r="J39" s="54"/>
      <c r="K39" s="54"/>
      <c r="L39" s="54"/>
      <c r="M39" s="55" t="e">
        <f t="shared" si="3"/>
        <v>#DIV/0!</v>
      </c>
      <c r="N39" s="55">
        <f t="shared" si="4"/>
        <v>4645.7121968582214</v>
      </c>
      <c r="O39" s="55" t="e">
        <f t="shared" si="5"/>
        <v>#DIV/0!</v>
      </c>
      <c r="P39" s="55" t="e">
        <f t="shared" si="6"/>
        <v>#DIV/0!</v>
      </c>
      <c r="Q39" s="55" t="e">
        <f t="shared" si="7"/>
        <v>#DIV/0!</v>
      </c>
      <c r="R39" s="55" t="e">
        <f t="shared" si="8"/>
        <v>#DIV/0!</v>
      </c>
      <c r="S39" s="55">
        <f t="shared" si="9"/>
        <v>2439.1992135597297</v>
      </c>
      <c r="T39" s="55">
        <f t="shared" si="10"/>
        <v>0</v>
      </c>
      <c r="U39" s="55">
        <f t="shared" si="11"/>
        <v>2206.5129832984917</v>
      </c>
    </row>
    <row r="40" spans="1:21" ht="67.5" x14ac:dyDescent="0.25">
      <c r="A40" s="60" t="s">
        <v>68</v>
      </c>
      <c r="B40" s="62"/>
      <c r="C40" s="52">
        <v>0.83</v>
      </c>
      <c r="D40" s="52">
        <v>0</v>
      </c>
      <c r="E40" s="52">
        <v>1.3</v>
      </c>
      <c r="F40" s="53" t="e">
        <f t="shared" si="0"/>
        <v>#DIV/0!</v>
      </c>
      <c r="G40" s="53" t="e">
        <f t="shared" si="1"/>
        <v>#DIV/0!</v>
      </c>
      <c r="H40" s="53" t="e">
        <f t="shared" si="2"/>
        <v>#DIV/0!</v>
      </c>
      <c r="I40" s="54"/>
      <c r="J40" s="54"/>
      <c r="K40" s="54"/>
      <c r="L40" s="54"/>
      <c r="M40" s="55" t="e">
        <f t="shared" si="3"/>
        <v>#DIV/0!</v>
      </c>
      <c r="N40" s="55">
        <f t="shared" si="4"/>
        <v>4645.7121968582214</v>
      </c>
      <c r="O40" s="55" t="e">
        <f t="shared" si="5"/>
        <v>#DIV/0!</v>
      </c>
      <c r="P40" s="55" t="e">
        <f t="shared" si="6"/>
        <v>#DIV/0!</v>
      </c>
      <c r="Q40" s="55" t="e">
        <f t="shared" si="7"/>
        <v>#DIV/0!</v>
      </c>
      <c r="R40" s="55" t="e">
        <f t="shared" si="8"/>
        <v>#DIV/0!</v>
      </c>
      <c r="S40" s="55">
        <f t="shared" si="9"/>
        <v>2439.1992135597297</v>
      </c>
      <c r="T40" s="55">
        <f t="shared" si="10"/>
        <v>0</v>
      </c>
      <c r="U40" s="55">
        <f t="shared" si="11"/>
        <v>2206.5129832984917</v>
      </c>
    </row>
    <row r="41" spans="1:21" ht="45" x14ac:dyDescent="0.25">
      <c r="A41" s="60" t="s">
        <v>69</v>
      </c>
      <c r="B41" s="62"/>
      <c r="C41" s="52">
        <v>1.74</v>
      </c>
      <c r="D41" s="52">
        <v>0</v>
      </c>
      <c r="E41" s="52">
        <v>0</v>
      </c>
      <c r="F41" s="53" t="e">
        <f t="shared" si="0"/>
        <v>#DIV/0!</v>
      </c>
      <c r="G41" s="53" t="e">
        <f t="shared" si="1"/>
        <v>#DIV/0!</v>
      </c>
      <c r="H41" s="53" t="e">
        <f t="shared" si="2"/>
        <v>#DIV/0!</v>
      </c>
      <c r="I41" s="54"/>
      <c r="J41" s="54"/>
      <c r="K41" s="54"/>
      <c r="L41" s="54"/>
      <c r="M41" s="55" t="e">
        <f t="shared" si="3"/>
        <v>#DIV/0!</v>
      </c>
      <c r="N41" s="55">
        <f t="shared" si="4"/>
        <v>5113.5019657758194</v>
      </c>
      <c r="O41" s="55" t="e">
        <f t="shared" si="5"/>
        <v>#DIV/0!</v>
      </c>
      <c r="P41" s="55" t="e">
        <f t="shared" si="6"/>
        <v>#DIV/0!</v>
      </c>
      <c r="Q41" s="55" t="e">
        <f t="shared" si="7"/>
        <v>#DIV/0!</v>
      </c>
      <c r="R41" s="55" t="e">
        <f t="shared" si="8"/>
        <v>#DIV/0!</v>
      </c>
      <c r="S41" s="55">
        <f t="shared" si="9"/>
        <v>5113.5019657758194</v>
      </c>
      <c r="T41" s="55">
        <f t="shared" si="10"/>
        <v>0</v>
      </c>
      <c r="U41" s="55">
        <f t="shared" si="11"/>
        <v>0</v>
      </c>
    </row>
    <row r="42" spans="1:21" ht="56.25" x14ac:dyDescent="0.25">
      <c r="A42" s="60" t="s">
        <v>70</v>
      </c>
      <c r="B42" s="62"/>
      <c r="C42" s="52">
        <v>1.1399999999999999</v>
      </c>
      <c r="D42" s="52">
        <v>0</v>
      </c>
      <c r="E42" s="52">
        <v>0.08</v>
      </c>
      <c r="F42" s="53" t="e">
        <f t="shared" si="0"/>
        <v>#DIV/0!</v>
      </c>
      <c r="G42" s="53" t="e">
        <f t="shared" si="1"/>
        <v>#DIV/0!</v>
      </c>
      <c r="H42" s="53" t="e">
        <f t="shared" si="2"/>
        <v>#DIV/0!</v>
      </c>
      <c r="I42" s="54"/>
      <c r="J42" s="54"/>
      <c r="K42" s="54"/>
      <c r="L42" s="54"/>
      <c r="M42" s="55" t="e">
        <f t="shared" si="3"/>
        <v>#DIV/0!</v>
      </c>
      <c r="N42" s="55">
        <f t="shared" si="4"/>
        <v>3486.0108402099531</v>
      </c>
      <c r="O42" s="55" t="e">
        <f t="shared" si="5"/>
        <v>#DIV/0!</v>
      </c>
      <c r="P42" s="55" t="e">
        <f t="shared" si="6"/>
        <v>#DIV/0!</v>
      </c>
      <c r="Q42" s="55" t="e">
        <f t="shared" si="7"/>
        <v>#DIV/0!</v>
      </c>
      <c r="R42" s="55" t="e">
        <f t="shared" si="8"/>
        <v>#DIV/0!</v>
      </c>
      <c r="S42" s="55">
        <f t="shared" si="9"/>
        <v>3350.2254258531229</v>
      </c>
      <c r="T42" s="55">
        <f t="shared" si="10"/>
        <v>0</v>
      </c>
      <c r="U42" s="55">
        <f t="shared" si="11"/>
        <v>135.78541435683024</v>
      </c>
    </row>
    <row r="43" spans="1:21" ht="78.75" x14ac:dyDescent="0.25">
      <c r="A43" s="60" t="s">
        <v>71</v>
      </c>
      <c r="B43" s="62"/>
      <c r="C43" s="52">
        <v>1.1399999999999999</v>
      </c>
      <c r="D43" s="52">
        <v>0</v>
      </c>
      <c r="E43" s="52">
        <v>0.08</v>
      </c>
      <c r="F43" s="53" t="e">
        <f t="shared" si="0"/>
        <v>#DIV/0!</v>
      </c>
      <c r="G43" s="53" t="e">
        <f t="shared" si="1"/>
        <v>#DIV/0!</v>
      </c>
      <c r="H43" s="53" t="e">
        <f t="shared" si="2"/>
        <v>#DIV/0!</v>
      </c>
      <c r="I43" s="54"/>
      <c r="J43" s="54"/>
      <c r="K43" s="54"/>
      <c r="L43" s="54"/>
      <c r="M43" s="55" t="e">
        <f t="shared" si="3"/>
        <v>#DIV/0!</v>
      </c>
      <c r="N43" s="55">
        <f t="shared" si="4"/>
        <v>3486.0108402099531</v>
      </c>
      <c r="O43" s="55" t="e">
        <f t="shared" si="5"/>
        <v>#DIV/0!</v>
      </c>
      <c r="P43" s="55" t="e">
        <f t="shared" si="6"/>
        <v>#DIV/0!</v>
      </c>
      <c r="Q43" s="55" t="e">
        <f t="shared" si="7"/>
        <v>#DIV/0!</v>
      </c>
      <c r="R43" s="55" t="e">
        <f t="shared" si="8"/>
        <v>#DIV/0!</v>
      </c>
      <c r="S43" s="55">
        <f t="shared" si="9"/>
        <v>3350.2254258531229</v>
      </c>
      <c r="T43" s="55">
        <f t="shared" si="10"/>
        <v>0</v>
      </c>
      <c r="U43" s="55">
        <f t="shared" si="11"/>
        <v>135.78541435683024</v>
      </c>
    </row>
    <row r="44" spans="1:21" ht="56.25" x14ac:dyDescent="0.25">
      <c r="A44" s="60" t="s">
        <v>72</v>
      </c>
      <c r="B44" s="62"/>
      <c r="C44" s="52">
        <v>0.86</v>
      </c>
      <c r="D44" s="52">
        <v>0.56000000000000005</v>
      </c>
      <c r="E44" s="52">
        <v>0</v>
      </c>
      <c r="F44" s="53" t="e">
        <f t="shared" si="0"/>
        <v>#DIV/0!</v>
      </c>
      <c r="G44" s="53" t="e">
        <f t="shared" si="1"/>
        <v>#DIV/0!</v>
      </c>
      <c r="H44" s="53" t="e">
        <f t="shared" si="2"/>
        <v>#DIV/0!</v>
      </c>
      <c r="I44" s="54"/>
      <c r="J44" s="54"/>
      <c r="K44" s="54"/>
      <c r="L44" s="54"/>
      <c r="M44" s="55" t="e">
        <f t="shared" si="3"/>
        <v>#DIV/0!</v>
      </c>
      <c r="N44" s="55">
        <f t="shared" si="4"/>
        <v>3871.465657243838</v>
      </c>
      <c r="O44" s="55" t="e">
        <f t="shared" si="5"/>
        <v>#DIV/0!</v>
      </c>
      <c r="P44" s="55" t="e">
        <f t="shared" si="6"/>
        <v>#DIV/0!</v>
      </c>
      <c r="Q44" s="55" t="e">
        <f t="shared" si="7"/>
        <v>#DIV/0!</v>
      </c>
      <c r="R44" s="55" t="e">
        <f t="shared" si="8"/>
        <v>#DIV/0!</v>
      </c>
      <c r="S44" s="55">
        <f t="shared" si="9"/>
        <v>2527.3630405558647</v>
      </c>
      <c r="T44" s="55">
        <f t="shared" si="10"/>
        <v>1344.1026166879731</v>
      </c>
      <c r="U44" s="55">
        <f t="shared" si="11"/>
        <v>0</v>
      </c>
    </row>
    <row r="45" spans="1:21" ht="45" x14ac:dyDescent="0.25">
      <c r="A45" s="60" t="s">
        <v>73</v>
      </c>
      <c r="B45" s="62"/>
      <c r="C45" s="52">
        <v>1.1399999999999999</v>
      </c>
      <c r="D45" s="52">
        <v>0</v>
      </c>
      <c r="E45" s="52">
        <v>0.08</v>
      </c>
      <c r="F45" s="53" t="e">
        <f t="shared" si="0"/>
        <v>#DIV/0!</v>
      </c>
      <c r="G45" s="53" t="e">
        <f t="shared" si="1"/>
        <v>#DIV/0!</v>
      </c>
      <c r="H45" s="53" t="e">
        <f t="shared" si="2"/>
        <v>#DIV/0!</v>
      </c>
      <c r="I45" s="54"/>
      <c r="J45" s="54"/>
      <c r="K45" s="54"/>
      <c r="L45" s="54"/>
      <c r="M45" s="55" t="e">
        <f t="shared" si="3"/>
        <v>#DIV/0!</v>
      </c>
      <c r="N45" s="55">
        <f t="shared" si="4"/>
        <v>3486.0108402099531</v>
      </c>
      <c r="O45" s="55" t="e">
        <f t="shared" si="5"/>
        <v>#DIV/0!</v>
      </c>
      <c r="P45" s="55" t="e">
        <f t="shared" si="6"/>
        <v>#DIV/0!</v>
      </c>
      <c r="Q45" s="55" t="e">
        <f t="shared" si="7"/>
        <v>#DIV/0!</v>
      </c>
      <c r="R45" s="55" t="e">
        <f t="shared" si="8"/>
        <v>#DIV/0!</v>
      </c>
      <c r="S45" s="55">
        <f t="shared" si="9"/>
        <v>3350.2254258531229</v>
      </c>
      <c r="T45" s="55">
        <f t="shared" si="10"/>
        <v>0</v>
      </c>
      <c r="U45" s="55">
        <f t="shared" si="11"/>
        <v>135.78541435683024</v>
      </c>
    </row>
    <row r="46" spans="1:21" ht="56.25" x14ac:dyDescent="0.25">
      <c r="A46" s="60" t="s">
        <v>74</v>
      </c>
      <c r="B46" s="62"/>
      <c r="C46" s="52">
        <v>1.23</v>
      </c>
      <c r="D46" s="52">
        <v>0</v>
      </c>
      <c r="E46" s="52">
        <v>0</v>
      </c>
      <c r="F46" s="53" t="e">
        <f t="shared" si="0"/>
        <v>#DIV/0!</v>
      </c>
      <c r="G46" s="53" t="e">
        <f t="shared" si="1"/>
        <v>#DIV/0!</v>
      </c>
      <c r="H46" s="53" t="e">
        <f t="shared" si="2"/>
        <v>#DIV/0!</v>
      </c>
      <c r="I46" s="54"/>
      <c r="J46" s="54"/>
      <c r="K46" s="54"/>
      <c r="L46" s="54"/>
      <c r="M46" s="55" t="e">
        <f t="shared" si="3"/>
        <v>#DIV/0!</v>
      </c>
      <c r="N46" s="55">
        <f t="shared" si="4"/>
        <v>3614.7169068415278</v>
      </c>
      <c r="O46" s="55" t="e">
        <f t="shared" si="5"/>
        <v>#DIV/0!</v>
      </c>
      <c r="P46" s="55" t="e">
        <f t="shared" si="6"/>
        <v>#DIV/0!</v>
      </c>
      <c r="Q46" s="55" t="e">
        <f t="shared" si="7"/>
        <v>#DIV/0!</v>
      </c>
      <c r="R46" s="55" t="e">
        <f t="shared" si="8"/>
        <v>#DIV/0!</v>
      </c>
      <c r="S46" s="55">
        <f t="shared" si="9"/>
        <v>3614.7169068415278</v>
      </c>
      <c r="T46" s="55">
        <f t="shared" si="10"/>
        <v>0</v>
      </c>
      <c r="U46" s="55">
        <f t="shared" si="11"/>
        <v>0</v>
      </c>
    </row>
    <row r="47" spans="1:21" ht="33.75" x14ac:dyDescent="0.25">
      <c r="A47" s="60" t="s">
        <v>75</v>
      </c>
      <c r="B47" s="62"/>
      <c r="C47" s="52">
        <v>0.69</v>
      </c>
      <c r="D47" s="52">
        <v>0</v>
      </c>
      <c r="E47" s="52">
        <v>0.57999999999999996</v>
      </c>
      <c r="F47" s="53" t="e">
        <f t="shared" si="0"/>
        <v>#DIV/0!</v>
      </c>
      <c r="G47" s="53" t="e">
        <f t="shared" si="1"/>
        <v>#DIV/0!</v>
      </c>
      <c r="H47" s="53" t="e">
        <f t="shared" si="2"/>
        <v>#DIV/0!</v>
      </c>
      <c r="I47" s="54"/>
      <c r="J47" s="54"/>
      <c r="K47" s="54"/>
      <c r="L47" s="54"/>
      <c r="M47" s="55" t="e">
        <f t="shared" si="3"/>
        <v>#DIV/0!</v>
      </c>
      <c r="N47" s="55">
        <f t="shared" si="4"/>
        <v>3012.2122749981199</v>
      </c>
      <c r="O47" s="55" t="e">
        <f t="shared" si="5"/>
        <v>#DIV/0!</v>
      </c>
      <c r="P47" s="55" t="e">
        <f t="shared" si="6"/>
        <v>#DIV/0!</v>
      </c>
      <c r="Q47" s="55" t="e">
        <f t="shared" si="7"/>
        <v>#DIV/0!</v>
      </c>
      <c r="R47" s="55" t="e">
        <f t="shared" si="8"/>
        <v>#DIV/0!</v>
      </c>
      <c r="S47" s="55">
        <f t="shared" si="9"/>
        <v>2027.7680209111008</v>
      </c>
      <c r="T47" s="55">
        <f t="shared" si="10"/>
        <v>0</v>
      </c>
      <c r="U47" s="55">
        <f t="shared" si="11"/>
        <v>984.4442540870192</v>
      </c>
    </row>
    <row r="48" spans="1:21" ht="78.75" x14ac:dyDescent="0.25">
      <c r="A48" s="60" t="s">
        <v>76</v>
      </c>
      <c r="B48" s="62"/>
      <c r="C48" s="52">
        <v>0.86</v>
      </c>
      <c r="D48" s="52">
        <v>0</v>
      </c>
      <c r="E48" s="52">
        <v>2.78</v>
      </c>
      <c r="F48" s="53" t="e">
        <f t="shared" si="0"/>
        <v>#DIV/0!</v>
      </c>
      <c r="G48" s="53" t="e">
        <f t="shared" si="1"/>
        <v>#DIV/0!</v>
      </c>
      <c r="H48" s="53" t="e">
        <f t="shared" si="2"/>
        <v>#DIV/0!</v>
      </c>
      <c r="I48" s="54"/>
      <c r="J48" s="54"/>
      <c r="K48" s="54"/>
      <c r="L48" s="54"/>
      <c r="M48" s="55" t="e">
        <f t="shared" si="3"/>
        <v>#DIV/0!</v>
      </c>
      <c r="N48" s="55">
        <f t="shared" si="4"/>
        <v>7245.9061894557144</v>
      </c>
      <c r="O48" s="55" t="e">
        <f t="shared" si="5"/>
        <v>#DIV/0!</v>
      </c>
      <c r="P48" s="55" t="e">
        <f t="shared" si="6"/>
        <v>#DIV/0!</v>
      </c>
      <c r="Q48" s="55" t="e">
        <f t="shared" si="7"/>
        <v>#DIV/0!</v>
      </c>
      <c r="R48" s="55" t="e">
        <f t="shared" si="8"/>
        <v>#DIV/0!</v>
      </c>
      <c r="S48" s="55">
        <f t="shared" si="9"/>
        <v>2527.3630405558647</v>
      </c>
      <c r="T48" s="55">
        <f t="shared" si="10"/>
        <v>0</v>
      </c>
      <c r="U48" s="55">
        <f t="shared" si="11"/>
        <v>4718.5431488998502</v>
      </c>
    </row>
    <row r="49" spans="1:21" ht="78.75" x14ac:dyDescent="0.25">
      <c r="A49" s="60" t="s">
        <v>77</v>
      </c>
      <c r="B49" s="62"/>
      <c r="C49" s="52">
        <v>1.08</v>
      </c>
      <c r="D49" s="52">
        <v>0</v>
      </c>
      <c r="E49" s="52">
        <v>0.62</v>
      </c>
      <c r="F49" s="53" t="e">
        <f t="shared" si="0"/>
        <v>#DIV/0!</v>
      </c>
      <c r="G49" s="53" t="e">
        <f t="shared" si="1"/>
        <v>#DIV/0!</v>
      </c>
      <c r="H49" s="53" t="e">
        <f t="shared" si="2"/>
        <v>#DIV/0!</v>
      </c>
      <c r="I49" s="54"/>
      <c r="J49" s="54"/>
      <c r="K49" s="54"/>
      <c r="L49" s="54"/>
      <c r="M49" s="55" t="e">
        <f t="shared" si="3"/>
        <v>#DIV/0!</v>
      </c>
      <c r="N49" s="55">
        <f t="shared" si="4"/>
        <v>4226.2347331262881</v>
      </c>
      <c r="O49" s="55" t="e">
        <f t="shared" si="5"/>
        <v>#DIV/0!</v>
      </c>
      <c r="P49" s="55" t="e">
        <f t="shared" si="6"/>
        <v>#DIV/0!</v>
      </c>
      <c r="Q49" s="55" t="e">
        <f t="shared" si="7"/>
        <v>#DIV/0!</v>
      </c>
      <c r="R49" s="55" t="e">
        <f t="shared" si="8"/>
        <v>#DIV/0!</v>
      </c>
      <c r="S49" s="55">
        <f t="shared" si="9"/>
        <v>3173.8977718608539</v>
      </c>
      <c r="T49" s="55">
        <f t="shared" si="10"/>
        <v>0</v>
      </c>
      <c r="U49" s="55">
        <f t="shared" si="11"/>
        <v>1052.3369612654344</v>
      </c>
    </row>
    <row r="50" spans="1:21" ht="78.75" x14ac:dyDescent="0.25">
      <c r="A50" s="60" t="s">
        <v>78</v>
      </c>
      <c r="B50" s="62"/>
      <c r="C50" s="52">
        <v>1.06</v>
      </c>
      <c r="D50" s="52">
        <v>0</v>
      </c>
      <c r="E50" s="52">
        <v>0.65</v>
      </c>
      <c r="F50" s="53" t="e">
        <f t="shared" si="0"/>
        <v>#DIV/0!</v>
      </c>
      <c r="G50" s="53" t="e">
        <f t="shared" si="1"/>
        <v>#DIV/0!</v>
      </c>
      <c r="H50" s="53" t="e">
        <f t="shared" si="2"/>
        <v>#DIV/0!</v>
      </c>
      <c r="I50" s="54"/>
      <c r="J50" s="54"/>
      <c r="K50" s="54"/>
      <c r="L50" s="54"/>
      <c r="M50" s="55" t="e">
        <f t="shared" si="3"/>
        <v>#DIV/0!</v>
      </c>
      <c r="N50" s="55">
        <f t="shared" si="4"/>
        <v>4218.3783788460096</v>
      </c>
      <c r="O50" s="55" t="e">
        <f t="shared" si="5"/>
        <v>#DIV/0!</v>
      </c>
      <c r="P50" s="55" t="e">
        <f t="shared" si="6"/>
        <v>#DIV/0!</v>
      </c>
      <c r="Q50" s="55" t="e">
        <f t="shared" si="7"/>
        <v>#DIV/0!</v>
      </c>
      <c r="R50" s="55" t="e">
        <f t="shared" si="8"/>
        <v>#DIV/0!</v>
      </c>
      <c r="S50" s="55">
        <f t="shared" si="9"/>
        <v>3115.121887196764</v>
      </c>
      <c r="T50" s="55">
        <f t="shared" si="10"/>
        <v>0</v>
      </c>
      <c r="U50" s="55">
        <f t="shared" si="11"/>
        <v>1103.2564916492458</v>
      </c>
    </row>
    <row r="51" spans="1:21" ht="78.75" x14ac:dyDescent="0.25">
      <c r="A51" s="60" t="s">
        <v>79</v>
      </c>
      <c r="B51" s="59"/>
      <c r="C51" s="52">
        <v>0.98</v>
      </c>
      <c r="D51" s="52">
        <v>0</v>
      </c>
      <c r="E51" s="52">
        <v>0.82</v>
      </c>
      <c r="F51" s="53" t="e">
        <f t="shared" si="0"/>
        <v>#DIV/0!</v>
      </c>
      <c r="G51" s="53" t="e">
        <f t="shared" si="1"/>
        <v>#DIV/0!</v>
      </c>
      <c r="H51" s="53" t="e">
        <f t="shared" si="2"/>
        <v>#DIV/0!</v>
      </c>
      <c r="I51" s="54"/>
      <c r="J51" s="54"/>
      <c r="K51" s="54"/>
      <c r="L51" s="54"/>
      <c r="M51" s="55" t="e">
        <f t="shared" si="3"/>
        <v>#DIV/0!</v>
      </c>
      <c r="N51" s="55">
        <f t="shared" si="4"/>
        <v>4271.8188456979142</v>
      </c>
      <c r="O51" s="55" t="e">
        <f t="shared" si="5"/>
        <v>#DIV/0!</v>
      </c>
      <c r="P51" s="55" t="e">
        <f t="shared" si="6"/>
        <v>#DIV/0!</v>
      </c>
      <c r="Q51" s="55" t="e">
        <f t="shared" si="7"/>
        <v>#DIV/0!</v>
      </c>
      <c r="R51" s="55" t="e">
        <f t="shared" si="8"/>
        <v>#DIV/0!</v>
      </c>
      <c r="S51" s="55">
        <f t="shared" si="9"/>
        <v>2880.0183485404041</v>
      </c>
      <c r="T51" s="55">
        <f t="shared" si="10"/>
        <v>0</v>
      </c>
      <c r="U51" s="55">
        <f t="shared" si="11"/>
        <v>1391.8004971575099</v>
      </c>
    </row>
    <row r="52" spans="1:21" ht="33.75" x14ac:dyDescent="0.25">
      <c r="A52" s="60" t="s">
        <v>80</v>
      </c>
      <c r="B52" s="62"/>
      <c r="C52" s="52">
        <v>0.5</v>
      </c>
      <c r="D52" s="52">
        <v>0</v>
      </c>
      <c r="E52" s="52">
        <v>0.9</v>
      </c>
      <c r="F52" s="53" t="e">
        <f t="shared" si="0"/>
        <v>#DIV/0!</v>
      </c>
      <c r="G52" s="53" t="e">
        <f t="shared" si="1"/>
        <v>#DIV/0!</v>
      </c>
      <c r="H52" s="53" t="e">
        <f t="shared" si="2"/>
        <v>#DIV/0!</v>
      </c>
      <c r="I52" s="54"/>
      <c r="J52" s="54"/>
      <c r="K52" s="54"/>
      <c r="L52" s="54"/>
      <c r="M52" s="55" t="e">
        <f t="shared" si="3"/>
        <v>#DIV/0!</v>
      </c>
      <c r="N52" s="55">
        <f t="shared" si="4"/>
        <v>2996.9830281165873</v>
      </c>
      <c r="O52" s="55" t="e">
        <f t="shared" si="5"/>
        <v>#DIV/0!</v>
      </c>
      <c r="P52" s="55" t="e">
        <f t="shared" si="6"/>
        <v>#DIV/0!</v>
      </c>
      <c r="Q52" s="55" t="e">
        <f t="shared" si="7"/>
        <v>#DIV/0!</v>
      </c>
      <c r="R52" s="55" t="e">
        <f t="shared" si="8"/>
        <v>#DIV/0!</v>
      </c>
      <c r="S52" s="55">
        <f t="shared" si="9"/>
        <v>1469.397116602247</v>
      </c>
      <c r="T52" s="55">
        <f t="shared" si="10"/>
        <v>0</v>
      </c>
      <c r="U52" s="55">
        <f t="shared" si="11"/>
        <v>1527.5859115143403</v>
      </c>
    </row>
    <row r="53" spans="1:21" ht="90" x14ac:dyDescent="0.25">
      <c r="A53" s="60" t="s">
        <v>81</v>
      </c>
      <c r="B53" s="61"/>
      <c r="C53" s="52">
        <v>0.96</v>
      </c>
      <c r="D53" s="52">
        <v>0</v>
      </c>
      <c r="E53" s="52">
        <v>0.86</v>
      </c>
      <c r="F53" s="53" t="e">
        <f t="shared" si="0"/>
        <v>#DIV/0!</v>
      </c>
      <c r="G53" s="53" t="e">
        <f t="shared" si="1"/>
        <v>#DIV/0!</v>
      </c>
      <c r="H53" s="53" t="e">
        <f t="shared" si="2"/>
        <v>#DIV/0!</v>
      </c>
      <c r="I53" s="54"/>
      <c r="J53" s="54"/>
      <c r="K53" s="54"/>
      <c r="L53" s="54"/>
      <c r="M53" s="55" t="e">
        <f t="shared" si="3"/>
        <v>#DIV/0!</v>
      </c>
      <c r="N53" s="55">
        <f t="shared" si="4"/>
        <v>4280.9356682122389</v>
      </c>
      <c r="O53" s="55" t="e">
        <f t="shared" si="5"/>
        <v>#DIV/0!</v>
      </c>
      <c r="P53" s="55" t="e">
        <f t="shared" si="6"/>
        <v>#DIV/0!</v>
      </c>
      <c r="Q53" s="55" t="e">
        <f t="shared" si="7"/>
        <v>#DIV/0!</v>
      </c>
      <c r="R53" s="55" t="e">
        <f t="shared" si="8"/>
        <v>#DIV/0!</v>
      </c>
      <c r="S53" s="55">
        <f t="shared" si="9"/>
        <v>2821.2424638763141</v>
      </c>
      <c r="T53" s="55">
        <f t="shared" si="10"/>
        <v>0</v>
      </c>
      <c r="U53" s="55">
        <f t="shared" si="11"/>
        <v>1459.693204335925</v>
      </c>
    </row>
    <row r="54" spans="1:21" ht="22.5" x14ac:dyDescent="0.25">
      <c r="A54" s="60" t="s">
        <v>82</v>
      </c>
      <c r="B54" s="62"/>
      <c r="C54" s="52">
        <v>1.64</v>
      </c>
      <c r="D54" s="52">
        <v>0</v>
      </c>
      <c r="E54" s="52">
        <v>0</v>
      </c>
      <c r="F54" s="53" t="e">
        <f t="shared" si="0"/>
        <v>#DIV/0!</v>
      </c>
      <c r="G54" s="53" t="e">
        <f t="shared" si="1"/>
        <v>#DIV/0!</v>
      </c>
      <c r="H54" s="53" t="e">
        <f t="shared" si="2"/>
        <v>#DIV/0!</v>
      </c>
      <c r="I54" s="54"/>
      <c r="J54" s="54"/>
      <c r="K54" s="54"/>
      <c r="L54" s="54"/>
      <c r="M54" s="55" t="e">
        <f t="shared" si="3"/>
        <v>#DIV/0!</v>
      </c>
      <c r="N54" s="55">
        <f t="shared" si="4"/>
        <v>4819.6225424553695</v>
      </c>
      <c r="O54" s="55" t="e">
        <f t="shared" si="5"/>
        <v>#DIV/0!</v>
      </c>
      <c r="P54" s="55" t="e">
        <f t="shared" si="6"/>
        <v>#DIV/0!</v>
      </c>
      <c r="Q54" s="55" t="e">
        <f t="shared" si="7"/>
        <v>#DIV/0!</v>
      </c>
      <c r="R54" s="55" t="e">
        <f t="shared" si="8"/>
        <v>#DIV/0!</v>
      </c>
      <c r="S54" s="55">
        <f t="shared" si="9"/>
        <v>4819.6225424553695</v>
      </c>
      <c r="T54" s="55">
        <f t="shared" si="10"/>
        <v>0</v>
      </c>
      <c r="U54" s="55">
        <f t="shared" si="11"/>
        <v>0</v>
      </c>
    </row>
    <row r="55" spans="1:21" ht="135" x14ac:dyDescent="0.25">
      <c r="A55" s="64" t="s">
        <v>83</v>
      </c>
      <c r="B55" s="62"/>
      <c r="C55" s="65">
        <v>1.41</v>
      </c>
      <c r="D55" s="65">
        <v>0</v>
      </c>
      <c r="E55" s="65">
        <v>0.1</v>
      </c>
      <c r="F55" s="53" t="e">
        <f t="shared" si="0"/>
        <v>#DIV/0!</v>
      </c>
      <c r="G55" s="53" t="e">
        <f t="shared" si="1"/>
        <v>#DIV/0!</v>
      </c>
      <c r="H55" s="53" t="e">
        <f t="shared" si="2"/>
        <v>#DIV/0!</v>
      </c>
      <c r="I55" s="54"/>
      <c r="J55" s="54"/>
      <c r="K55" s="54"/>
      <c r="L55" s="54"/>
      <c r="M55" s="55" t="e">
        <f t="shared" si="3"/>
        <v>#DIV/0!</v>
      </c>
      <c r="N55" s="55">
        <f t="shared" si="4"/>
        <v>4313.4316367643742</v>
      </c>
      <c r="O55" s="55" t="e">
        <f t="shared" si="5"/>
        <v>#DIV/0!</v>
      </c>
      <c r="P55" s="55" t="e">
        <f t="shared" si="6"/>
        <v>#DIV/0!</v>
      </c>
      <c r="Q55" s="55" t="e">
        <f t="shared" si="7"/>
        <v>#DIV/0!</v>
      </c>
      <c r="R55" s="55" t="e">
        <f t="shared" si="8"/>
        <v>#DIV/0!</v>
      </c>
      <c r="S55" s="55">
        <f t="shared" si="9"/>
        <v>4143.6998688183367</v>
      </c>
      <c r="T55" s="55">
        <f t="shared" si="10"/>
        <v>0</v>
      </c>
      <c r="U55" s="55">
        <f t="shared" si="11"/>
        <v>169.73176794603782</v>
      </c>
    </row>
    <row r="56" spans="1:21" ht="112.5" x14ac:dyDescent="0.25">
      <c r="A56" s="64" t="s">
        <v>84</v>
      </c>
      <c r="B56" s="62"/>
      <c r="C56" s="65">
        <v>1.43</v>
      </c>
      <c r="D56" s="65">
        <v>0</v>
      </c>
      <c r="E56" s="65">
        <v>0.08</v>
      </c>
      <c r="F56" s="53" t="e">
        <f t="shared" si="0"/>
        <v>#DIV/0!</v>
      </c>
      <c r="G56" s="53" t="e">
        <f t="shared" si="1"/>
        <v>#DIV/0!</v>
      </c>
      <c r="H56" s="53" t="e">
        <f t="shared" si="2"/>
        <v>#DIV/0!</v>
      </c>
      <c r="I56" s="54"/>
      <c r="J56" s="54"/>
      <c r="K56" s="54"/>
      <c r="L56" s="54"/>
      <c r="M56" s="55" t="e">
        <f t="shared" si="3"/>
        <v>#DIV/0!</v>
      </c>
      <c r="N56" s="55">
        <f t="shared" si="4"/>
        <v>4338.2611678392568</v>
      </c>
      <c r="O56" s="55" t="e">
        <f t="shared" si="5"/>
        <v>#DIV/0!</v>
      </c>
      <c r="P56" s="55" t="e">
        <f t="shared" si="6"/>
        <v>#DIV/0!</v>
      </c>
      <c r="Q56" s="55" t="e">
        <f t="shared" si="7"/>
        <v>#DIV/0!</v>
      </c>
      <c r="R56" s="55" t="e">
        <f t="shared" si="8"/>
        <v>#DIV/0!</v>
      </c>
      <c r="S56" s="55">
        <f t="shared" si="9"/>
        <v>4202.4757534824266</v>
      </c>
      <c r="T56" s="55">
        <f t="shared" si="10"/>
        <v>0</v>
      </c>
      <c r="U56" s="55">
        <f t="shared" si="11"/>
        <v>135.78541435683024</v>
      </c>
    </row>
    <row r="57" spans="1:21" ht="22.5" x14ac:dyDescent="0.25">
      <c r="A57" s="60" t="s">
        <v>85</v>
      </c>
      <c r="B57" s="62"/>
      <c r="C57" s="52">
        <v>0.75</v>
      </c>
      <c r="D57" s="52">
        <v>0</v>
      </c>
      <c r="E57" s="52">
        <v>0.97</v>
      </c>
      <c r="F57" s="53" t="e">
        <f t="shared" si="0"/>
        <v>#DIV/0!</v>
      </c>
      <c r="G57" s="53" t="e">
        <f t="shared" si="1"/>
        <v>#DIV/0!</v>
      </c>
      <c r="H57" s="53" t="e">
        <f t="shared" si="2"/>
        <v>#DIV/0!</v>
      </c>
      <c r="I57" s="54"/>
      <c r="J57" s="54"/>
      <c r="K57" s="54"/>
      <c r="L57" s="54"/>
      <c r="M57" s="55" t="e">
        <f t="shared" si="3"/>
        <v>#DIV/0!</v>
      </c>
      <c r="N57" s="55">
        <f t="shared" si="4"/>
        <v>3850.4938239799367</v>
      </c>
      <c r="O57" s="55" t="e">
        <f t="shared" si="5"/>
        <v>#DIV/0!</v>
      </c>
      <c r="P57" s="55" t="e">
        <f t="shared" si="6"/>
        <v>#DIV/0!</v>
      </c>
      <c r="Q57" s="55" t="e">
        <f t="shared" si="7"/>
        <v>#DIV/0!</v>
      </c>
      <c r="R57" s="55" t="e">
        <f t="shared" si="8"/>
        <v>#DIV/0!</v>
      </c>
      <c r="S57" s="55">
        <f t="shared" si="9"/>
        <v>2204.0956749033703</v>
      </c>
      <c r="T57" s="55">
        <f t="shared" si="10"/>
        <v>0</v>
      </c>
      <c r="U57" s="55">
        <f t="shared" si="11"/>
        <v>1646.3981490765666</v>
      </c>
    </row>
    <row r="58" spans="1:21" ht="112.5" x14ac:dyDescent="0.25">
      <c r="A58" s="60" t="s">
        <v>86</v>
      </c>
      <c r="B58" s="59"/>
      <c r="C58" s="52">
        <v>0.79</v>
      </c>
      <c r="D58" s="52">
        <v>0</v>
      </c>
      <c r="E58" s="52">
        <v>0.25</v>
      </c>
      <c r="F58" s="53" t="e">
        <f t="shared" si="0"/>
        <v>#DIV/0!</v>
      </c>
      <c r="G58" s="53" t="e">
        <f t="shared" si="1"/>
        <v>#DIV/0!</v>
      </c>
      <c r="H58" s="53" t="e">
        <f t="shared" si="2"/>
        <v>#DIV/0!</v>
      </c>
      <c r="I58" s="54"/>
      <c r="J58" s="54"/>
      <c r="K58" s="54"/>
      <c r="L58" s="54"/>
      <c r="M58" s="55" t="e">
        <f t="shared" si="3"/>
        <v>#DIV/0!</v>
      </c>
      <c r="N58" s="55">
        <f t="shared" si="4"/>
        <v>2745.9768640966449</v>
      </c>
      <c r="O58" s="55" t="e">
        <f t="shared" si="5"/>
        <v>#DIV/0!</v>
      </c>
      <c r="P58" s="55" t="e">
        <f t="shared" si="6"/>
        <v>#DIV/0!</v>
      </c>
      <c r="Q58" s="55" t="e">
        <f t="shared" si="7"/>
        <v>#DIV/0!</v>
      </c>
      <c r="R58" s="55" t="e">
        <f t="shared" si="8"/>
        <v>#DIV/0!</v>
      </c>
      <c r="S58" s="55">
        <f t="shared" si="9"/>
        <v>2321.6474442315503</v>
      </c>
      <c r="T58" s="55">
        <f t="shared" si="10"/>
        <v>0</v>
      </c>
      <c r="U58" s="55">
        <f t="shared" si="11"/>
        <v>424.32941986509451</v>
      </c>
    </row>
    <row r="59" spans="1:21" ht="45" x14ac:dyDescent="0.25">
      <c r="A59" s="60" t="s">
        <v>87</v>
      </c>
      <c r="B59" s="62"/>
      <c r="C59" s="52">
        <v>0.73</v>
      </c>
      <c r="D59" s="52">
        <v>0</v>
      </c>
      <c r="E59" s="52">
        <v>0.54</v>
      </c>
      <c r="F59" s="53" t="e">
        <f t="shared" si="0"/>
        <v>#DIV/0!</v>
      </c>
      <c r="G59" s="53" t="e">
        <f t="shared" si="1"/>
        <v>#DIV/0!</v>
      </c>
      <c r="H59" s="53" t="e">
        <f t="shared" si="2"/>
        <v>#DIV/0!</v>
      </c>
      <c r="I59" s="54"/>
      <c r="J59" s="54"/>
      <c r="K59" s="54"/>
      <c r="L59" s="54"/>
      <c r="M59" s="55" t="e">
        <f t="shared" si="3"/>
        <v>#DIV/0!</v>
      </c>
      <c r="N59" s="55">
        <f t="shared" si="4"/>
        <v>3061.8713371478852</v>
      </c>
      <c r="O59" s="55" t="e">
        <f t="shared" si="5"/>
        <v>#DIV/0!</v>
      </c>
      <c r="P59" s="55" t="e">
        <f t="shared" si="6"/>
        <v>#DIV/0!</v>
      </c>
      <c r="Q59" s="55" t="e">
        <f t="shared" si="7"/>
        <v>#DIV/0!</v>
      </c>
      <c r="R59" s="55" t="e">
        <f t="shared" si="8"/>
        <v>#DIV/0!</v>
      </c>
      <c r="S59" s="55">
        <f t="shared" si="9"/>
        <v>2145.3197902392808</v>
      </c>
      <c r="T59" s="55">
        <f t="shared" si="10"/>
        <v>0</v>
      </c>
      <c r="U59" s="55">
        <f t="shared" si="11"/>
        <v>916.55154690860422</v>
      </c>
    </row>
    <row r="60" spans="1:21" ht="90" x14ac:dyDescent="0.25">
      <c r="A60" s="60" t="s">
        <v>88</v>
      </c>
      <c r="B60" s="62"/>
      <c r="C60" s="52">
        <v>1.41</v>
      </c>
      <c r="D60" s="52">
        <v>0</v>
      </c>
      <c r="E60" s="52">
        <v>0.4</v>
      </c>
      <c r="F60" s="53" t="e">
        <f t="shared" si="0"/>
        <v>#DIV/0!</v>
      </c>
      <c r="G60" s="53" t="e">
        <f t="shared" si="1"/>
        <v>#DIV/0!</v>
      </c>
      <c r="H60" s="53" t="e">
        <f t="shared" si="2"/>
        <v>#DIV/0!</v>
      </c>
      <c r="I60" s="54"/>
      <c r="J60" s="54"/>
      <c r="K60" s="54"/>
      <c r="L60" s="54"/>
      <c r="M60" s="55" t="e">
        <f t="shared" si="3"/>
        <v>#DIV/0!</v>
      </c>
      <c r="N60" s="55">
        <f t="shared" si="4"/>
        <v>4822.6269406024876</v>
      </c>
      <c r="O60" s="55" t="e">
        <f t="shared" si="5"/>
        <v>#DIV/0!</v>
      </c>
      <c r="P60" s="55" t="e">
        <f t="shared" si="6"/>
        <v>#DIV/0!</v>
      </c>
      <c r="Q60" s="55" t="e">
        <f t="shared" si="7"/>
        <v>#DIV/0!</v>
      </c>
      <c r="R60" s="55" t="e">
        <f t="shared" si="8"/>
        <v>#DIV/0!</v>
      </c>
      <c r="S60" s="55">
        <f t="shared" si="9"/>
        <v>4143.6998688183367</v>
      </c>
      <c r="T60" s="55">
        <f t="shared" si="10"/>
        <v>0</v>
      </c>
      <c r="U60" s="55">
        <f t="shared" si="11"/>
        <v>678.92707178415128</v>
      </c>
    </row>
    <row r="61" spans="1:21" ht="90" x14ac:dyDescent="0.25">
      <c r="A61" s="60" t="s">
        <v>89</v>
      </c>
      <c r="B61" s="63"/>
      <c r="C61" s="52">
        <v>0.56000000000000005</v>
      </c>
      <c r="D61" s="52">
        <v>0</v>
      </c>
      <c r="E61" s="52">
        <v>0.89</v>
      </c>
      <c r="F61" s="53" t="e">
        <f t="shared" si="0"/>
        <v>#DIV/0!</v>
      </c>
      <c r="G61" s="53" t="e">
        <f t="shared" si="1"/>
        <v>#DIV/0!</v>
      </c>
      <c r="H61" s="53" t="e">
        <f t="shared" si="2"/>
        <v>#DIV/0!</v>
      </c>
      <c r="I61" s="54"/>
      <c r="J61" s="54"/>
      <c r="K61" s="54"/>
      <c r="L61" s="54"/>
      <c r="M61" s="55" t="e">
        <f t="shared" si="3"/>
        <v>#DIV/0!</v>
      </c>
      <c r="N61" s="55">
        <f t="shared" si="4"/>
        <v>3156.3375053142531</v>
      </c>
      <c r="O61" s="55" t="e">
        <f t="shared" si="5"/>
        <v>#DIV/0!</v>
      </c>
      <c r="P61" s="55" t="e">
        <f t="shared" si="6"/>
        <v>#DIV/0!</v>
      </c>
      <c r="Q61" s="55" t="e">
        <f t="shared" si="7"/>
        <v>#DIV/0!</v>
      </c>
      <c r="R61" s="55" t="e">
        <f t="shared" si="8"/>
        <v>#DIV/0!</v>
      </c>
      <c r="S61" s="55">
        <f t="shared" si="9"/>
        <v>1645.7247705945167</v>
      </c>
      <c r="T61" s="55">
        <f t="shared" si="10"/>
        <v>0</v>
      </c>
      <c r="U61" s="55">
        <f t="shared" si="11"/>
        <v>1510.6127347197364</v>
      </c>
    </row>
    <row r="62" spans="1:21" ht="90" x14ac:dyDescent="0.25">
      <c r="A62" s="60" t="s">
        <v>90</v>
      </c>
      <c r="B62" s="62"/>
      <c r="C62" s="52">
        <v>0.73</v>
      </c>
      <c r="D62" s="52">
        <v>0.65</v>
      </c>
      <c r="E62" s="52">
        <v>0</v>
      </c>
      <c r="F62" s="53" t="e">
        <f t="shared" si="0"/>
        <v>#DIV/0!</v>
      </c>
      <c r="G62" s="53" t="e">
        <f t="shared" si="1"/>
        <v>#DIV/0!</v>
      </c>
      <c r="H62" s="53" t="e">
        <f t="shared" si="2"/>
        <v>#DIV/0!</v>
      </c>
      <c r="I62" s="54"/>
      <c r="J62" s="54"/>
      <c r="K62" s="54"/>
      <c r="L62" s="54"/>
      <c r="M62" s="55" t="e">
        <f t="shared" si="3"/>
        <v>#DIV/0!</v>
      </c>
      <c r="N62" s="55">
        <f t="shared" si="4"/>
        <v>3705.438898894964</v>
      </c>
      <c r="O62" s="55" t="e">
        <f t="shared" si="5"/>
        <v>#DIV/0!</v>
      </c>
      <c r="P62" s="55" t="e">
        <f t="shared" si="6"/>
        <v>#DIV/0!</v>
      </c>
      <c r="Q62" s="55" t="e">
        <f t="shared" si="7"/>
        <v>#DIV/0!</v>
      </c>
      <c r="R62" s="55" t="e">
        <f t="shared" si="8"/>
        <v>#DIV/0!</v>
      </c>
      <c r="S62" s="55">
        <f t="shared" si="9"/>
        <v>2145.3197902392808</v>
      </c>
      <c r="T62" s="55">
        <f t="shared" si="10"/>
        <v>1560.119108655683</v>
      </c>
      <c r="U62" s="55">
        <f t="shared" si="11"/>
        <v>0</v>
      </c>
    </row>
    <row r="63" spans="1:21" ht="112.5" x14ac:dyDescent="0.25">
      <c r="A63" s="50" t="s">
        <v>91</v>
      </c>
      <c r="B63" s="63"/>
      <c r="C63" s="66">
        <v>0.53</v>
      </c>
      <c r="D63" s="66">
        <v>0.46</v>
      </c>
      <c r="E63" s="66">
        <v>0</v>
      </c>
      <c r="F63" s="53" t="e">
        <f t="shared" si="0"/>
        <v>#DIV/0!</v>
      </c>
      <c r="G63" s="53" t="e">
        <f t="shared" si="1"/>
        <v>#DIV/0!</v>
      </c>
      <c r="H63" s="53" t="e">
        <f t="shared" si="2"/>
        <v>#DIV/0!</v>
      </c>
      <c r="I63" s="54"/>
      <c r="J63" s="54"/>
      <c r="K63" s="54"/>
      <c r="L63" s="54"/>
      <c r="M63" s="55" t="e">
        <f t="shared" si="3"/>
        <v>#DIV/0!</v>
      </c>
      <c r="N63" s="55">
        <f t="shared" si="4"/>
        <v>2661.6452358777883</v>
      </c>
      <c r="O63" s="55" t="e">
        <f t="shared" si="5"/>
        <v>#DIV/0!</v>
      </c>
      <c r="P63" s="55" t="e">
        <f t="shared" si="6"/>
        <v>#DIV/0!</v>
      </c>
      <c r="Q63" s="55" t="e">
        <f t="shared" si="7"/>
        <v>#DIV/0!</v>
      </c>
      <c r="R63" s="55" t="e">
        <f t="shared" si="8"/>
        <v>#DIV/0!</v>
      </c>
      <c r="S63" s="55">
        <f t="shared" si="9"/>
        <v>1557.560943598382</v>
      </c>
      <c r="T63" s="55">
        <f t="shared" si="10"/>
        <v>1104.0842922794063</v>
      </c>
      <c r="U63" s="55">
        <f t="shared" si="11"/>
        <v>0</v>
      </c>
    </row>
    <row r="64" spans="1:21" ht="101.25" x14ac:dyDescent="0.25">
      <c r="A64" s="60" t="s">
        <v>92</v>
      </c>
      <c r="B64" s="62"/>
      <c r="C64" s="52">
        <v>0.81</v>
      </c>
      <c r="D64" s="52">
        <v>0</v>
      </c>
      <c r="E64" s="52">
        <v>1.3</v>
      </c>
      <c r="F64" s="53" t="e">
        <f t="shared" si="0"/>
        <v>#DIV/0!</v>
      </c>
      <c r="G64" s="53" t="e">
        <f t="shared" si="1"/>
        <v>#DIV/0!</v>
      </c>
      <c r="H64" s="53" t="e">
        <f t="shared" si="2"/>
        <v>#DIV/0!</v>
      </c>
      <c r="I64" s="54"/>
      <c r="J64" s="54"/>
      <c r="K64" s="54"/>
      <c r="L64" s="54"/>
      <c r="M64" s="55" t="e">
        <f t="shared" si="3"/>
        <v>#DIV/0!</v>
      </c>
      <c r="N64" s="55">
        <f t="shared" si="4"/>
        <v>4586.9363121941315</v>
      </c>
      <c r="O64" s="55" t="e">
        <f t="shared" si="5"/>
        <v>#DIV/0!</v>
      </c>
      <c r="P64" s="55" t="e">
        <f t="shared" si="6"/>
        <v>#DIV/0!</v>
      </c>
      <c r="Q64" s="55" t="e">
        <f t="shared" si="7"/>
        <v>#DIV/0!</v>
      </c>
      <c r="R64" s="55" t="e">
        <f t="shared" si="8"/>
        <v>#DIV/0!</v>
      </c>
      <c r="S64" s="55">
        <f t="shared" si="9"/>
        <v>2380.4233288956402</v>
      </c>
      <c r="T64" s="55">
        <f t="shared" si="10"/>
        <v>0</v>
      </c>
      <c r="U64" s="55">
        <f t="shared" si="11"/>
        <v>2206.5129832984917</v>
      </c>
    </row>
    <row r="65" spans="1:21" ht="101.25" x14ac:dyDescent="0.25">
      <c r="A65" s="60" t="s">
        <v>93</v>
      </c>
      <c r="B65" s="62"/>
      <c r="C65" s="52">
        <v>0.8</v>
      </c>
      <c r="D65" s="52">
        <v>0</v>
      </c>
      <c r="E65" s="52">
        <v>0.24</v>
      </c>
      <c r="F65" s="53" t="e">
        <f t="shared" si="0"/>
        <v>#DIV/0!</v>
      </c>
      <c r="G65" s="53" t="e">
        <f t="shared" si="1"/>
        <v>#DIV/0!</v>
      </c>
      <c r="H65" s="53" t="e">
        <f t="shared" si="2"/>
        <v>#DIV/0!</v>
      </c>
      <c r="I65" s="54"/>
      <c r="J65" s="54"/>
      <c r="K65" s="54"/>
      <c r="L65" s="54"/>
      <c r="M65" s="55" t="e">
        <f t="shared" si="3"/>
        <v>#DIV/0!</v>
      </c>
      <c r="N65" s="55">
        <f t="shared" si="4"/>
        <v>2758.3916296340858</v>
      </c>
      <c r="O65" s="55" t="e">
        <f t="shared" si="5"/>
        <v>#DIV/0!</v>
      </c>
      <c r="P65" s="55" t="e">
        <f t="shared" si="6"/>
        <v>#DIV/0!</v>
      </c>
      <c r="Q65" s="55" t="e">
        <f t="shared" si="7"/>
        <v>#DIV/0!</v>
      </c>
      <c r="R65" s="55" t="e">
        <f t="shared" si="8"/>
        <v>#DIV/0!</v>
      </c>
      <c r="S65" s="55">
        <f t="shared" si="9"/>
        <v>2351.0353865635952</v>
      </c>
      <c r="T65" s="55">
        <f t="shared" si="10"/>
        <v>0</v>
      </c>
      <c r="U65" s="55">
        <f t="shared" si="11"/>
        <v>407.35624307049073</v>
      </c>
    </row>
    <row r="66" spans="1:21" ht="90" x14ac:dyDescent="0.25">
      <c r="A66" s="60" t="s">
        <v>94</v>
      </c>
      <c r="B66" s="62"/>
      <c r="C66" s="52">
        <v>1.1499999999999999</v>
      </c>
      <c r="D66" s="52">
        <v>0</v>
      </c>
      <c r="E66" s="52">
        <v>0.47</v>
      </c>
      <c r="F66" s="53" t="e">
        <f t="shared" si="0"/>
        <v>#DIV/0!</v>
      </c>
      <c r="G66" s="53" t="e">
        <f t="shared" si="1"/>
        <v>#DIV/0!</v>
      </c>
      <c r="H66" s="53" t="e">
        <f t="shared" si="2"/>
        <v>#DIV/0!</v>
      </c>
      <c r="I66" s="54"/>
      <c r="J66" s="54"/>
      <c r="K66" s="54"/>
      <c r="L66" s="54"/>
      <c r="M66" s="55" t="e">
        <f t="shared" si="3"/>
        <v>#DIV/0!</v>
      </c>
      <c r="N66" s="55">
        <f t="shared" si="4"/>
        <v>4177.3526775315459</v>
      </c>
      <c r="O66" s="55" t="e">
        <f t="shared" si="5"/>
        <v>#DIV/0!</v>
      </c>
      <c r="P66" s="55" t="e">
        <f t="shared" si="6"/>
        <v>#DIV/0!</v>
      </c>
      <c r="Q66" s="55" t="e">
        <f t="shared" si="7"/>
        <v>#DIV/0!</v>
      </c>
      <c r="R66" s="55" t="e">
        <f t="shared" si="8"/>
        <v>#DIV/0!</v>
      </c>
      <c r="S66" s="55">
        <f t="shared" si="9"/>
        <v>3379.6133681851679</v>
      </c>
      <c r="T66" s="55">
        <f t="shared" si="10"/>
        <v>0</v>
      </c>
      <c r="U66" s="55">
        <f t="shared" si="11"/>
        <v>797.73930934637758</v>
      </c>
    </row>
    <row r="67" spans="1:21" ht="90" x14ac:dyDescent="0.25">
      <c r="A67" s="60" t="s">
        <v>95</v>
      </c>
      <c r="B67" s="61"/>
      <c r="C67" s="52">
        <v>1.2</v>
      </c>
      <c r="D67" s="52">
        <v>0</v>
      </c>
      <c r="E67" s="52">
        <v>0.38</v>
      </c>
      <c r="F67" s="53" t="e">
        <f t="shared" si="0"/>
        <v>#DIV/0!</v>
      </c>
      <c r="G67" s="53" t="e">
        <f t="shared" si="1"/>
        <v>#DIV/0!</v>
      </c>
      <c r="H67" s="53" t="e">
        <f t="shared" si="2"/>
        <v>#DIV/0!</v>
      </c>
      <c r="I67" s="54"/>
      <c r="J67" s="54"/>
      <c r="K67" s="54"/>
      <c r="L67" s="54"/>
      <c r="M67" s="55" t="e">
        <f t="shared" si="3"/>
        <v>#DIV/0!</v>
      </c>
      <c r="N67" s="55">
        <f t="shared" si="4"/>
        <v>4171.5337980403365</v>
      </c>
      <c r="O67" s="55" t="e">
        <f t="shared" si="5"/>
        <v>#DIV/0!</v>
      </c>
      <c r="P67" s="55" t="e">
        <f t="shared" si="6"/>
        <v>#DIV/0!</v>
      </c>
      <c r="Q67" s="55" t="e">
        <f t="shared" si="7"/>
        <v>#DIV/0!</v>
      </c>
      <c r="R67" s="55" t="e">
        <f t="shared" si="8"/>
        <v>#DIV/0!</v>
      </c>
      <c r="S67" s="55">
        <f t="shared" si="9"/>
        <v>3526.5530798453929</v>
      </c>
      <c r="T67" s="55">
        <f t="shared" si="10"/>
        <v>0</v>
      </c>
      <c r="U67" s="55">
        <f t="shared" si="11"/>
        <v>644.98071819494362</v>
      </c>
    </row>
    <row r="68" spans="1:21" ht="22.5" x14ac:dyDescent="0.25">
      <c r="A68" s="60" t="s">
        <v>96</v>
      </c>
      <c r="B68" s="62"/>
      <c r="C68" s="52">
        <v>0.56000000000000005</v>
      </c>
      <c r="D68" s="52">
        <v>0</v>
      </c>
      <c r="E68" s="52">
        <v>0</v>
      </c>
      <c r="F68" s="53" t="e">
        <f t="shared" si="0"/>
        <v>#DIV/0!</v>
      </c>
      <c r="G68" s="53" t="e">
        <f t="shared" si="1"/>
        <v>#DIV/0!</v>
      </c>
      <c r="H68" s="53" t="e">
        <f t="shared" si="2"/>
        <v>#DIV/0!</v>
      </c>
      <c r="I68" s="54"/>
      <c r="J68" s="54"/>
      <c r="K68" s="54"/>
      <c r="L68" s="54"/>
      <c r="M68" s="55" t="e">
        <f t="shared" si="3"/>
        <v>#DIV/0!</v>
      </c>
      <c r="N68" s="55">
        <f t="shared" si="4"/>
        <v>1645.7247705945167</v>
      </c>
      <c r="O68" s="55" t="e">
        <f t="shared" si="5"/>
        <v>#DIV/0!</v>
      </c>
      <c r="P68" s="55" t="e">
        <f t="shared" si="6"/>
        <v>#DIV/0!</v>
      </c>
      <c r="Q68" s="55" t="e">
        <f t="shared" si="7"/>
        <v>#DIV/0!</v>
      </c>
      <c r="R68" s="55" t="e">
        <f t="shared" si="8"/>
        <v>#DIV/0!</v>
      </c>
      <c r="S68" s="55">
        <f t="shared" si="9"/>
        <v>1645.7247705945167</v>
      </c>
      <c r="T68" s="55">
        <f t="shared" si="10"/>
        <v>0</v>
      </c>
      <c r="U68" s="55">
        <f t="shared" si="11"/>
        <v>0</v>
      </c>
    </row>
    <row r="69" spans="1:21" ht="22.5" x14ac:dyDescent="0.25">
      <c r="A69" s="60" t="s">
        <v>97</v>
      </c>
      <c r="B69" s="67"/>
      <c r="C69" s="52">
        <v>1.31</v>
      </c>
      <c r="D69" s="52">
        <v>0</v>
      </c>
      <c r="E69" s="52">
        <v>0</v>
      </c>
      <c r="F69" s="53" t="e">
        <f>I69/L69</f>
        <v>#DIV/0!</v>
      </c>
      <c r="G69" s="53" t="e">
        <f>J69/L69</f>
        <v>#DIV/0!</v>
      </c>
      <c r="H69" s="53" t="e">
        <f>K69/L69</f>
        <v>#DIV/0!</v>
      </c>
      <c r="I69" s="54"/>
      <c r="J69" s="54"/>
      <c r="K69" s="54"/>
      <c r="L69" s="54"/>
      <c r="M69" s="55" t="e">
        <f>IF(O69&lt;N69,O69,N69)</f>
        <v>#DIV/0!</v>
      </c>
      <c r="N69" s="55">
        <f>S69+T69+U69</f>
        <v>3849.8204454978872</v>
      </c>
      <c r="O69" s="55" t="e">
        <f>P69+Q69+R69</f>
        <v>#DIV/0!</v>
      </c>
      <c r="P69" s="55" t="e">
        <f>IF(F69&gt;0,F69*$B$7,0)</f>
        <v>#DIV/0!</v>
      </c>
      <c r="Q69" s="55" t="e">
        <f>IF(G69&gt;0,G69*$B$6,0)</f>
        <v>#DIV/0!</v>
      </c>
      <c r="R69" s="55" t="e">
        <f>IF(H69&gt;0,H69*$B$5,0)</f>
        <v>#DIV/0!</v>
      </c>
      <c r="S69" s="55">
        <f>IF(C69&gt;0,C69*$B$7,0)</f>
        <v>3849.8204454978872</v>
      </c>
      <c r="T69" s="55">
        <f>IF(D69&gt;0,D69*$B$6,0)</f>
        <v>0</v>
      </c>
      <c r="U69" s="55">
        <f>IF(E69&gt;0,E69*$B$5,0)</f>
        <v>0</v>
      </c>
    </row>
    <row r="70" spans="1:21" ht="56.25" x14ac:dyDescent="0.25">
      <c r="A70" s="68" t="s">
        <v>98</v>
      </c>
      <c r="B70" s="67"/>
      <c r="C70" s="52">
        <v>0.13</v>
      </c>
      <c r="D70" s="52">
        <v>0</v>
      </c>
      <c r="E70" s="52">
        <v>0</v>
      </c>
      <c r="F70" s="53" t="e">
        <f>I70/L70</f>
        <v>#DIV/0!</v>
      </c>
      <c r="G70" s="53" t="e">
        <f>J70/L70</f>
        <v>#DIV/0!</v>
      </c>
      <c r="H70" s="53" t="e">
        <f>K70/L70</f>
        <v>#DIV/0!</v>
      </c>
      <c r="I70" s="54"/>
      <c r="J70" s="54"/>
      <c r="K70" s="54"/>
      <c r="L70" s="54"/>
      <c r="M70" s="55" t="e">
        <f>IF(O70&lt;N70,O70,N70)</f>
        <v>#DIV/0!</v>
      </c>
      <c r="N70" s="55">
        <f>S70+T70+U70</f>
        <v>382.04325031658425</v>
      </c>
      <c r="O70" s="55" t="e">
        <f>P70+Q70+R70</f>
        <v>#DIV/0!</v>
      </c>
      <c r="P70" s="55" t="e">
        <f>IF(F70&gt;0,F70*$B$7,0)</f>
        <v>#DIV/0!</v>
      </c>
      <c r="Q70" s="55" t="e">
        <f>IF(G70&gt;0,G70*$B$6,0)</f>
        <v>#DIV/0!</v>
      </c>
      <c r="R70" s="55" t="e">
        <f>IF(H70&gt;0,H70*$B$5,0)</f>
        <v>#DIV/0!</v>
      </c>
      <c r="S70" s="55">
        <f>IF(C70&gt;0,C70*$B$7,0)</f>
        <v>382.04325031658425</v>
      </c>
      <c r="T70" s="55">
        <f>IF(D70&gt;0,D70*$B$6,0)</f>
        <v>0</v>
      </c>
      <c r="U70" s="55">
        <f>IF(E70&gt;0,E70*$B$5,0)</f>
        <v>0</v>
      </c>
    </row>
    <row r="71" spans="1:21" ht="22.5" x14ac:dyDescent="0.25">
      <c r="A71" s="60" t="s">
        <v>99</v>
      </c>
      <c r="B71" s="62"/>
      <c r="C71" s="52">
        <v>1.31</v>
      </c>
      <c r="D71" s="52">
        <v>0</v>
      </c>
      <c r="E71" s="52">
        <v>0</v>
      </c>
      <c r="F71" s="53" t="e">
        <f>I71/L71</f>
        <v>#DIV/0!</v>
      </c>
      <c r="G71" s="53" t="e">
        <f>J71/L71</f>
        <v>#DIV/0!</v>
      </c>
      <c r="H71" s="53" t="e">
        <f>K71/L71</f>
        <v>#DIV/0!</v>
      </c>
      <c r="I71" s="54"/>
      <c r="J71" s="54"/>
      <c r="K71" s="54"/>
      <c r="L71" s="54"/>
      <c r="M71" s="55" t="e">
        <f>IF(O71&lt;N71,O71,N71)</f>
        <v>#DIV/0!</v>
      </c>
      <c r="N71" s="55">
        <f>S71+T71+U71</f>
        <v>3849.8204454978872</v>
      </c>
      <c r="O71" s="55" t="e">
        <f>P71+Q71+R71</f>
        <v>#DIV/0!</v>
      </c>
      <c r="P71" s="55" t="e">
        <f>IF(F71&gt;0,F71*$B$7,0)</f>
        <v>#DIV/0!</v>
      </c>
      <c r="Q71" s="55" t="e">
        <f>IF(G71&gt;0,G71*$B$6,0)</f>
        <v>#DIV/0!</v>
      </c>
      <c r="R71" s="55" t="e">
        <f>IF(H71&gt;0,H71*$B$5,0)</f>
        <v>#DIV/0!</v>
      </c>
      <c r="S71" s="55">
        <f>IF(C71&gt;0,C71*$B$7,0)</f>
        <v>3849.8204454978872</v>
      </c>
      <c r="T71" s="55">
        <f>IF(D71&gt;0,D71*$B$6,0)</f>
        <v>0</v>
      </c>
      <c r="U71" s="55">
        <f>IF(E71&gt;0,E71*$B$5,0)</f>
        <v>0</v>
      </c>
    </row>
    <row r="72" spans="1:21" ht="22.5" x14ac:dyDescent="0.25">
      <c r="A72" s="60" t="s">
        <v>100</v>
      </c>
      <c r="B72" s="61"/>
      <c r="C72" s="52">
        <v>1.42</v>
      </c>
      <c r="D72" s="52">
        <v>0</v>
      </c>
      <c r="E72" s="52">
        <v>0.08</v>
      </c>
      <c r="F72" s="53" t="e">
        <f>I72/L72</f>
        <v>#DIV/0!</v>
      </c>
      <c r="G72" s="53" t="e">
        <f>J72/L72</f>
        <v>#DIV/0!</v>
      </c>
      <c r="H72" s="53" t="e">
        <f>K72/L72</f>
        <v>#DIV/0!</v>
      </c>
      <c r="I72" s="54"/>
      <c r="J72" s="54"/>
      <c r="K72" s="54"/>
      <c r="L72" s="54"/>
      <c r="M72" s="55" t="e">
        <f>IF(O72&lt;N72,O72,N72)</f>
        <v>#DIV/0!</v>
      </c>
      <c r="N72" s="55">
        <f>S72+T72+U72</f>
        <v>4308.8732255072118</v>
      </c>
      <c r="O72" s="55" t="e">
        <f>P72+Q72+R72</f>
        <v>#DIV/0!</v>
      </c>
      <c r="P72" s="55" t="e">
        <f>IF(F72&gt;0,F72*$B$7,0)</f>
        <v>#DIV/0!</v>
      </c>
      <c r="Q72" s="55" t="e">
        <f>IF(G72&gt;0,G72*$B$6,0)</f>
        <v>#DIV/0!</v>
      </c>
      <c r="R72" s="55" t="e">
        <f>IF(H72&gt;0,H72*$B$5,0)</f>
        <v>#DIV/0!</v>
      </c>
      <c r="S72" s="55">
        <f>IF(C72&gt;0,C72*$B$7,0)</f>
        <v>4173.0878111503816</v>
      </c>
      <c r="T72" s="55">
        <f>IF(D72&gt;0,D72*$B$6,0)</f>
        <v>0</v>
      </c>
      <c r="U72" s="55">
        <f>IF(E72&gt;0,E72*$B$5,0)</f>
        <v>135.78541435683024</v>
      </c>
    </row>
    <row r="73" spans="1:21" ht="78.75" x14ac:dyDescent="0.25">
      <c r="A73" s="69" t="s">
        <v>101</v>
      </c>
      <c r="B73" s="62"/>
      <c r="C73" s="52">
        <v>1.31</v>
      </c>
      <c r="D73" s="52">
        <v>0</v>
      </c>
      <c r="E73" s="52">
        <v>0.04</v>
      </c>
      <c r="F73" s="53" t="e">
        <f t="shared" ref="F73:F83" si="12">I73/L73</f>
        <v>#DIV/0!</v>
      </c>
      <c r="G73" s="53" t="e">
        <f t="shared" ref="G73:G83" si="13">J73/L73</f>
        <v>#DIV/0!</v>
      </c>
      <c r="H73" s="53" t="e">
        <f t="shared" ref="H73:H83" si="14">K73/L73</f>
        <v>#DIV/0!</v>
      </c>
      <c r="I73" s="54"/>
      <c r="J73" s="54"/>
      <c r="K73" s="54"/>
      <c r="L73" s="54"/>
      <c r="M73" s="55" t="e">
        <f t="shared" ref="M73:M83" si="15">IF(O73&lt;N73,O73,N73)</f>
        <v>#DIV/0!</v>
      </c>
      <c r="N73" s="55">
        <f t="shared" ref="N73:N83" si="16">S73+T73+U73</f>
        <v>3917.7131526763023</v>
      </c>
      <c r="O73" s="55" t="e">
        <f t="shared" ref="O73:O83" si="17">P73+Q73+R73</f>
        <v>#DIV/0!</v>
      </c>
      <c r="P73" s="55" t="e">
        <f t="shared" ref="P73:P83" si="18">IF(F73&gt;0,F73*$B$7,0)</f>
        <v>#DIV/0!</v>
      </c>
      <c r="Q73" s="55" t="e">
        <f t="shared" ref="Q73:Q83" si="19">IF(G73&gt;0,G73*$B$6,0)</f>
        <v>#DIV/0!</v>
      </c>
      <c r="R73" s="55" t="e">
        <f t="shared" ref="R73:R83" si="20">IF(H73&gt;0,H73*$B$5,0)</f>
        <v>#DIV/0!</v>
      </c>
      <c r="S73" s="55">
        <f t="shared" ref="S73:S83" si="21">IF(C73&gt;0,C73*$B$7,0)</f>
        <v>3849.8204454978872</v>
      </c>
      <c r="T73" s="55">
        <f t="shared" ref="T73:T83" si="22">IF(D73&gt;0,D73*$B$6,0)</f>
        <v>0</v>
      </c>
      <c r="U73" s="55">
        <f t="shared" ref="U73:U83" si="23">IF(E73&gt;0,E73*$B$5,0)</f>
        <v>67.892707178415122</v>
      </c>
    </row>
    <row r="74" spans="1:21" ht="56.25" x14ac:dyDescent="0.25">
      <c r="A74" s="69" t="s">
        <v>102</v>
      </c>
      <c r="B74" s="62"/>
      <c r="C74" s="52">
        <v>1.31</v>
      </c>
      <c r="D74" s="52">
        <v>0</v>
      </c>
      <c r="E74" s="52">
        <v>0.04</v>
      </c>
      <c r="F74" s="53" t="e">
        <f t="shared" si="12"/>
        <v>#DIV/0!</v>
      </c>
      <c r="G74" s="53" t="e">
        <f t="shared" si="13"/>
        <v>#DIV/0!</v>
      </c>
      <c r="H74" s="53" t="e">
        <f t="shared" si="14"/>
        <v>#DIV/0!</v>
      </c>
      <c r="I74" s="54"/>
      <c r="J74" s="54"/>
      <c r="K74" s="54"/>
      <c r="L74" s="54"/>
      <c r="M74" s="55" t="e">
        <f t="shared" si="15"/>
        <v>#DIV/0!</v>
      </c>
      <c r="N74" s="55">
        <f t="shared" si="16"/>
        <v>3917.7131526763023</v>
      </c>
      <c r="O74" s="55" t="e">
        <f t="shared" si="17"/>
        <v>#DIV/0!</v>
      </c>
      <c r="P74" s="55" t="e">
        <f t="shared" si="18"/>
        <v>#DIV/0!</v>
      </c>
      <c r="Q74" s="55" t="e">
        <f t="shared" si="19"/>
        <v>#DIV/0!</v>
      </c>
      <c r="R74" s="55" t="e">
        <f t="shared" si="20"/>
        <v>#DIV/0!</v>
      </c>
      <c r="S74" s="55">
        <f t="shared" si="21"/>
        <v>3849.8204454978872</v>
      </c>
      <c r="T74" s="55">
        <f t="shared" si="22"/>
        <v>0</v>
      </c>
      <c r="U74" s="55">
        <f t="shared" si="23"/>
        <v>67.892707178415122</v>
      </c>
    </row>
    <row r="75" spans="1:21" ht="67.5" x14ac:dyDescent="0.25">
      <c r="A75" s="56" t="s">
        <v>103</v>
      </c>
      <c r="B75" s="63"/>
      <c r="C75" s="52">
        <v>1.31</v>
      </c>
      <c r="D75" s="52">
        <v>0</v>
      </c>
      <c r="E75" s="52">
        <v>0.28999999999999998</v>
      </c>
      <c r="F75" s="53" t="e">
        <f t="shared" si="12"/>
        <v>#DIV/0!</v>
      </c>
      <c r="G75" s="53" t="e">
        <f t="shared" si="13"/>
        <v>#DIV/0!</v>
      </c>
      <c r="H75" s="53" t="e">
        <f t="shared" si="14"/>
        <v>#DIV/0!</v>
      </c>
      <c r="I75" s="54"/>
      <c r="J75" s="54"/>
      <c r="K75" s="54"/>
      <c r="L75" s="54"/>
      <c r="M75" s="55" t="e">
        <f t="shared" si="15"/>
        <v>#DIV/0!</v>
      </c>
      <c r="N75" s="55">
        <f t="shared" si="16"/>
        <v>4342.042572541397</v>
      </c>
      <c r="O75" s="55" t="e">
        <f t="shared" si="17"/>
        <v>#DIV/0!</v>
      </c>
      <c r="P75" s="55" t="e">
        <f t="shared" si="18"/>
        <v>#DIV/0!</v>
      </c>
      <c r="Q75" s="55" t="e">
        <f t="shared" si="19"/>
        <v>#DIV/0!</v>
      </c>
      <c r="R75" s="55" t="e">
        <f t="shared" si="20"/>
        <v>#DIV/0!</v>
      </c>
      <c r="S75" s="55">
        <f t="shared" si="21"/>
        <v>3849.8204454978872</v>
      </c>
      <c r="T75" s="55">
        <f t="shared" si="22"/>
        <v>0</v>
      </c>
      <c r="U75" s="55">
        <f t="shared" si="23"/>
        <v>492.2221270435096</v>
      </c>
    </row>
    <row r="76" spans="1:21" ht="45" x14ac:dyDescent="0.25">
      <c r="A76" s="56" t="s">
        <v>104</v>
      </c>
      <c r="B76" s="63"/>
      <c r="C76" s="52">
        <v>1.31</v>
      </c>
      <c r="D76" s="52">
        <v>0</v>
      </c>
      <c r="E76" s="52">
        <v>0.17</v>
      </c>
      <c r="F76" s="53" t="e">
        <f t="shared" si="12"/>
        <v>#DIV/0!</v>
      </c>
      <c r="G76" s="53" t="e">
        <f t="shared" si="13"/>
        <v>#DIV/0!</v>
      </c>
      <c r="H76" s="53" t="e">
        <f t="shared" si="14"/>
        <v>#DIV/0!</v>
      </c>
      <c r="I76" s="54"/>
      <c r="J76" s="54"/>
      <c r="K76" s="54"/>
      <c r="L76" s="54"/>
      <c r="M76" s="55" t="e">
        <f t="shared" si="15"/>
        <v>#DIV/0!</v>
      </c>
      <c r="N76" s="55">
        <f t="shared" si="16"/>
        <v>4138.3644510061513</v>
      </c>
      <c r="O76" s="55" t="e">
        <f t="shared" si="17"/>
        <v>#DIV/0!</v>
      </c>
      <c r="P76" s="55" t="e">
        <f t="shared" si="18"/>
        <v>#DIV/0!</v>
      </c>
      <c r="Q76" s="55" t="e">
        <f t="shared" si="19"/>
        <v>#DIV/0!</v>
      </c>
      <c r="R76" s="55" t="e">
        <f t="shared" si="20"/>
        <v>#DIV/0!</v>
      </c>
      <c r="S76" s="55">
        <f t="shared" si="21"/>
        <v>3849.8204454978872</v>
      </c>
      <c r="T76" s="55">
        <f t="shared" si="22"/>
        <v>0</v>
      </c>
      <c r="U76" s="55">
        <f t="shared" si="23"/>
        <v>288.54400550826426</v>
      </c>
    </row>
    <row r="77" spans="1:21" ht="33.75" x14ac:dyDescent="0.25">
      <c r="A77" s="60" t="s">
        <v>105</v>
      </c>
      <c r="B77" s="62"/>
      <c r="C77" s="52">
        <v>1.39</v>
      </c>
      <c r="D77" s="52">
        <v>0</v>
      </c>
      <c r="E77" s="52">
        <v>0</v>
      </c>
      <c r="F77" s="53" t="e">
        <f t="shared" si="12"/>
        <v>#DIV/0!</v>
      </c>
      <c r="G77" s="53" t="e">
        <f t="shared" si="13"/>
        <v>#DIV/0!</v>
      </c>
      <c r="H77" s="53" t="e">
        <f t="shared" si="14"/>
        <v>#DIV/0!</v>
      </c>
      <c r="I77" s="54"/>
      <c r="J77" s="54"/>
      <c r="K77" s="54"/>
      <c r="L77" s="54"/>
      <c r="M77" s="55" t="e">
        <f t="shared" si="15"/>
        <v>#DIV/0!</v>
      </c>
      <c r="N77" s="55">
        <f t="shared" si="16"/>
        <v>4084.9239841542462</v>
      </c>
      <c r="O77" s="55" t="e">
        <f t="shared" si="17"/>
        <v>#DIV/0!</v>
      </c>
      <c r="P77" s="55" t="e">
        <f t="shared" si="18"/>
        <v>#DIV/0!</v>
      </c>
      <c r="Q77" s="55" t="e">
        <f t="shared" si="19"/>
        <v>#DIV/0!</v>
      </c>
      <c r="R77" s="55" t="e">
        <f t="shared" si="20"/>
        <v>#DIV/0!</v>
      </c>
      <c r="S77" s="55">
        <f t="shared" si="21"/>
        <v>4084.9239841542462</v>
      </c>
      <c r="T77" s="55">
        <f t="shared" si="22"/>
        <v>0</v>
      </c>
      <c r="U77" s="55">
        <f t="shared" si="23"/>
        <v>0</v>
      </c>
    </row>
    <row r="78" spans="1:21" ht="45" x14ac:dyDescent="0.25">
      <c r="A78" s="60" t="s">
        <v>106</v>
      </c>
      <c r="B78" s="62"/>
      <c r="C78" s="52">
        <v>1.23</v>
      </c>
      <c r="D78" s="52">
        <v>0</v>
      </c>
      <c r="E78" s="52">
        <v>0.17</v>
      </c>
      <c r="F78" s="53" t="e">
        <f t="shared" si="12"/>
        <v>#DIV/0!</v>
      </c>
      <c r="G78" s="53" t="e">
        <f t="shared" si="13"/>
        <v>#DIV/0!</v>
      </c>
      <c r="H78" s="53" t="e">
        <f t="shared" si="14"/>
        <v>#DIV/0!</v>
      </c>
      <c r="I78" s="54"/>
      <c r="J78" s="54"/>
      <c r="K78" s="54"/>
      <c r="L78" s="54"/>
      <c r="M78" s="55" t="e">
        <f t="shared" si="15"/>
        <v>#DIV/0!</v>
      </c>
      <c r="N78" s="55">
        <f t="shared" si="16"/>
        <v>3903.2609123497923</v>
      </c>
      <c r="O78" s="55" t="e">
        <f t="shared" si="17"/>
        <v>#DIV/0!</v>
      </c>
      <c r="P78" s="55" t="e">
        <f t="shared" si="18"/>
        <v>#DIV/0!</v>
      </c>
      <c r="Q78" s="55" t="e">
        <f t="shared" si="19"/>
        <v>#DIV/0!</v>
      </c>
      <c r="R78" s="55" t="e">
        <f t="shared" si="20"/>
        <v>#DIV/0!</v>
      </c>
      <c r="S78" s="55">
        <f t="shared" si="21"/>
        <v>3614.7169068415278</v>
      </c>
      <c r="T78" s="55">
        <f t="shared" si="22"/>
        <v>0</v>
      </c>
      <c r="U78" s="55">
        <f t="shared" si="23"/>
        <v>288.54400550826426</v>
      </c>
    </row>
    <row r="79" spans="1:21" ht="33.75" x14ac:dyDescent="0.25">
      <c r="A79" s="60" t="s">
        <v>107</v>
      </c>
      <c r="B79" s="62"/>
      <c r="C79" s="52">
        <v>1.27</v>
      </c>
      <c r="D79" s="52">
        <v>0</v>
      </c>
      <c r="E79" s="52">
        <v>0.27</v>
      </c>
      <c r="F79" s="53" t="e">
        <f t="shared" si="12"/>
        <v>#DIV/0!</v>
      </c>
      <c r="G79" s="53" t="e">
        <f t="shared" si="13"/>
        <v>#DIV/0!</v>
      </c>
      <c r="H79" s="53" t="e">
        <f t="shared" si="14"/>
        <v>#DIV/0!</v>
      </c>
      <c r="I79" s="54"/>
      <c r="J79" s="54"/>
      <c r="K79" s="54"/>
      <c r="L79" s="54"/>
      <c r="M79" s="55" t="e">
        <f t="shared" si="15"/>
        <v>#DIV/0!</v>
      </c>
      <c r="N79" s="55">
        <f t="shared" si="16"/>
        <v>4190.5444496240098</v>
      </c>
      <c r="O79" s="55" t="e">
        <f t="shared" si="17"/>
        <v>#DIV/0!</v>
      </c>
      <c r="P79" s="55" t="e">
        <f t="shared" si="18"/>
        <v>#DIV/0!</v>
      </c>
      <c r="Q79" s="55" t="e">
        <f t="shared" si="19"/>
        <v>#DIV/0!</v>
      </c>
      <c r="R79" s="55" t="e">
        <f t="shared" si="20"/>
        <v>#DIV/0!</v>
      </c>
      <c r="S79" s="55">
        <f t="shared" si="21"/>
        <v>3732.2686761697073</v>
      </c>
      <c r="T79" s="55">
        <f t="shared" si="22"/>
        <v>0</v>
      </c>
      <c r="U79" s="55">
        <f t="shared" si="23"/>
        <v>458.27577345430211</v>
      </c>
    </row>
    <row r="80" spans="1:21" ht="33.75" x14ac:dyDescent="0.25">
      <c r="A80" s="60" t="s">
        <v>108</v>
      </c>
      <c r="B80" s="62"/>
      <c r="C80" s="52">
        <v>0.89</v>
      </c>
      <c r="D80" s="52">
        <v>0.75</v>
      </c>
      <c r="E80" s="52">
        <v>0</v>
      </c>
      <c r="F80" s="53" t="e">
        <f t="shared" si="12"/>
        <v>#DIV/0!</v>
      </c>
      <c r="G80" s="53" t="e">
        <f t="shared" si="13"/>
        <v>#DIV/0!</v>
      </c>
      <c r="H80" s="53" t="e">
        <f t="shared" si="14"/>
        <v>#DIV/0!</v>
      </c>
      <c r="I80" s="54"/>
      <c r="J80" s="54"/>
      <c r="K80" s="54"/>
      <c r="L80" s="54"/>
      <c r="M80" s="55" t="e">
        <f t="shared" si="15"/>
        <v>#DIV/0!</v>
      </c>
      <c r="N80" s="55">
        <f t="shared" si="16"/>
        <v>4415.6643006162494</v>
      </c>
      <c r="O80" s="55" t="e">
        <f t="shared" si="17"/>
        <v>#DIV/0!</v>
      </c>
      <c r="P80" s="55" t="e">
        <f t="shared" si="18"/>
        <v>#DIV/0!</v>
      </c>
      <c r="Q80" s="55" t="e">
        <f t="shared" si="19"/>
        <v>#DIV/0!</v>
      </c>
      <c r="R80" s="55" t="e">
        <f t="shared" si="20"/>
        <v>#DIV/0!</v>
      </c>
      <c r="S80" s="55">
        <f t="shared" si="21"/>
        <v>2615.5268675519997</v>
      </c>
      <c r="T80" s="55">
        <f t="shared" si="22"/>
        <v>1800.1374330642495</v>
      </c>
      <c r="U80" s="55">
        <f t="shared" si="23"/>
        <v>0</v>
      </c>
    </row>
    <row r="81" spans="1:21" ht="33.75" x14ac:dyDescent="0.25">
      <c r="A81" s="60" t="s">
        <v>109</v>
      </c>
      <c r="B81" s="62"/>
      <c r="C81" s="52">
        <v>0.5</v>
      </c>
      <c r="D81" s="52">
        <v>0.37</v>
      </c>
      <c r="E81" s="52">
        <v>0.37</v>
      </c>
      <c r="F81" s="53" t="e">
        <f t="shared" si="12"/>
        <v>#DIV/0!</v>
      </c>
      <c r="G81" s="53" t="e">
        <f t="shared" si="13"/>
        <v>#DIV/0!</v>
      </c>
      <c r="H81" s="53" t="e">
        <f t="shared" si="14"/>
        <v>#DIV/0!</v>
      </c>
      <c r="I81" s="54"/>
      <c r="J81" s="54"/>
      <c r="K81" s="54"/>
      <c r="L81" s="54"/>
      <c r="M81" s="55" t="e">
        <f t="shared" si="15"/>
        <v>#DIV/0!</v>
      </c>
      <c r="N81" s="55">
        <f t="shared" si="16"/>
        <v>2985.4724583142834</v>
      </c>
      <c r="O81" s="55" t="e">
        <f t="shared" si="17"/>
        <v>#DIV/0!</v>
      </c>
      <c r="P81" s="55" t="e">
        <f t="shared" si="18"/>
        <v>#DIV/0!</v>
      </c>
      <c r="Q81" s="55" t="e">
        <f t="shared" si="19"/>
        <v>#DIV/0!</v>
      </c>
      <c r="R81" s="55" t="e">
        <f t="shared" si="20"/>
        <v>#DIV/0!</v>
      </c>
      <c r="S81" s="55">
        <f t="shared" si="21"/>
        <v>1469.397116602247</v>
      </c>
      <c r="T81" s="55">
        <f t="shared" si="22"/>
        <v>888.06780031169637</v>
      </c>
      <c r="U81" s="55">
        <f t="shared" si="23"/>
        <v>628.00754140033985</v>
      </c>
    </row>
    <row r="82" spans="1:21" ht="33.75" x14ac:dyDescent="0.25">
      <c r="A82" s="60" t="s">
        <v>110</v>
      </c>
      <c r="B82" s="62"/>
      <c r="C82" s="52">
        <v>0.66</v>
      </c>
      <c r="D82" s="52">
        <v>1.26</v>
      </c>
      <c r="E82" s="52">
        <v>0</v>
      </c>
      <c r="F82" s="53" t="e">
        <f t="shared" si="12"/>
        <v>#DIV/0!</v>
      </c>
      <c r="G82" s="53" t="e">
        <f t="shared" si="13"/>
        <v>#DIV/0!</v>
      </c>
      <c r="H82" s="53" t="e">
        <f t="shared" si="14"/>
        <v>#DIV/0!</v>
      </c>
      <c r="I82" s="54"/>
      <c r="J82" s="54"/>
      <c r="K82" s="54"/>
      <c r="L82" s="54"/>
      <c r="M82" s="55" t="e">
        <f t="shared" si="15"/>
        <v>#DIV/0!</v>
      </c>
      <c r="N82" s="55">
        <f t="shared" si="16"/>
        <v>4963.8350814629057</v>
      </c>
      <c r="O82" s="55" t="e">
        <f t="shared" si="17"/>
        <v>#DIV/0!</v>
      </c>
      <c r="P82" s="55" t="e">
        <f t="shared" si="18"/>
        <v>#DIV/0!</v>
      </c>
      <c r="Q82" s="55" t="e">
        <f t="shared" si="19"/>
        <v>#DIV/0!</v>
      </c>
      <c r="R82" s="55" t="e">
        <f t="shared" si="20"/>
        <v>#DIV/0!</v>
      </c>
      <c r="S82" s="55">
        <f t="shared" si="21"/>
        <v>1939.6041939149661</v>
      </c>
      <c r="T82" s="55">
        <f t="shared" si="22"/>
        <v>3024.2308875479393</v>
      </c>
      <c r="U82" s="55">
        <f t="shared" si="23"/>
        <v>0</v>
      </c>
    </row>
    <row r="83" spans="1:21" ht="45" x14ac:dyDescent="0.25">
      <c r="A83" s="60" t="s">
        <v>111</v>
      </c>
      <c r="B83" s="62"/>
      <c r="C83" s="52">
        <v>0.42</v>
      </c>
      <c r="D83" s="52">
        <v>0.76</v>
      </c>
      <c r="E83" s="52">
        <v>0</v>
      </c>
      <c r="F83" s="53" t="e">
        <f t="shared" si="12"/>
        <v>#DIV/0!</v>
      </c>
      <c r="G83" s="53" t="e">
        <f t="shared" si="13"/>
        <v>#DIV/0!</v>
      </c>
      <c r="H83" s="53" t="e">
        <f t="shared" si="14"/>
        <v>#DIV/0!</v>
      </c>
      <c r="I83" s="54"/>
      <c r="J83" s="54"/>
      <c r="K83" s="54"/>
      <c r="L83" s="54"/>
      <c r="M83" s="55" t="e">
        <f t="shared" si="15"/>
        <v>#DIV/0!</v>
      </c>
      <c r="N83" s="55">
        <f t="shared" si="16"/>
        <v>3058.4328434509935</v>
      </c>
      <c r="O83" s="55" t="e">
        <f t="shared" si="17"/>
        <v>#DIV/0!</v>
      </c>
      <c r="P83" s="55" t="e">
        <f t="shared" si="18"/>
        <v>#DIV/0!</v>
      </c>
      <c r="Q83" s="55" t="e">
        <f t="shared" si="19"/>
        <v>#DIV/0!</v>
      </c>
      <c r="R83" s="55" t="e">
        <f t="shared" si="20"/>
        <v>#DIV/0!</v>
      </c>
      <c r="S83" s="55">
        <f t="shared" si="21"/>
        <v>1234.2935779458874</v>
      </c>
      <c r="T83" s="55">
        <f t="shared" si="22"/>
        <v>1824.1392655051063</v>
      </c>
      <c r="U83" s="55">
        <f t="shared" si="23"/>
        <v>0</v>
      </c>
    </row>
    <row r="84" spans="1:21" x14ac:dyDescent="0.25">
      <c r="A84" s="63"/>
      <c r="B84" s="63"/>
      <c r="C84" s="70"/>
      <c r="D84" s="70"/>
      <c r="E84" s="70"/>
      <c r="F84" s="71"/>
      <c r="G84" s="71"/>
      <c r="H84" s="71"/>
      <c r="I84" s="72"/>
      <c r="J84" s="72"/>
      <c r="K84" s="72"/>
      <c r="L84" s="72"/>
      <c r="M84" s="55"/>
      <c r="N84" s="55"/>
      <c r="O84" s="55"/>
      <c r="P84" s="55"/>
      <c r="Q84" s="55"/>
      <c r="R84" s="55"/>
      <c r="S84" s="55"/>
      <c r="T84" s="55"/>
      <c r="U84" s="55"/>
    </row>
    <row r="85" spans="1:21" x14ac:dyDescent="0.25">
      <c r="A85" s="63"/>
      <c r="B85" s="63"/>
      <c r="C85" s="70"/>
      <c r="D85" s="70"/>
      <c r="E85" s="70"/>
      <c r="F85" s="71"/>
      <c r="G85" s="71"/>
      <c r="H85" s="71"/>
      <c r="I85" s="72"/>
      <c r="J85" s="72"/>
      <c r="K85" s="72"/>
      <c r="L85" s="72"/>
      <c r="M85" s="55"/>
      <c r="N85" s="55"/>
      <c r="O85" s="55"/>
      <c r="P85" s="55"/>
      <c r="Q85" s="55"/>
      <c r="R85" s="55"/>
      <c r="S85" s="55"/>
      <c r="T85" s="55"/>
      <c r="U85" s="55"/>
    </row>
    <row r="86" spans="1:21" x14ac:dyDescent="0.25">
      <c r="A86" s="63"/>
      <c r="B86" s="63"/>
      <c r="C86" s="70"/>
      <c r="D86" s="70"/>
      <c r="E86" s="70"/>
      <c r="F86" s="71"/>
      <c r="G86" s="71"/>
      <c r="H86" s="71"/>
      <c r="I86" s="72"/>
      <c r="J86" s="72"/>
      <c r="K86" s="72"/>
      <c r="L86" s="72"/>
      <c r="M86" s="55"/>
      <c r="N86" s="55"/>
      <c r="O86" s="55"/>
      <c r="P86" s="55"/>
      <c r="Q86" s="55"/>
      <c r="R86" s="55"/>
      <c r="S86" s="55"/>
      <c r="T86" s="55"/>
      <c r="U86" s="55"/>
    </row>
    <row r="87" spans="1:21" ht="112.5" x14ac:dyDescent="0.25">
      <c r="A87" s="50" t="s">
        <v>91</v>
      </c>
      <c r="B87" s="63"/>
      <c r="C87" s="66">
        <v>0.53</v>
      </c>
      <c r="D87" s="66">
        <v>0.46</v>
      </c>
      <c r="E87" s="66">
        <v>0</v>
      </c>
      <c r="F87" s="53" t="e">
        <f t="shared" ref="F87" si="24">I87/L87</f>
        <v>#DIV/0!</v>
      </c>
      <c r="G87" s="53" t="e">
        <f t="shared" ref="G87" si="25">J87/L87</f>
        <v>#DIV/0!</v>
      </c>
      <c r="H87" s="53" t="e">
        <f t="shared" ref="H87" si="26">K87/L87</f>
        <v>#DIV/0!</v>
      </c>
      <c r="I87" s="54"/>
      <c r="J87" s="54"/>
      <c r="K87" s="54"/>
      <c r="L87" s="54"/>
      <c r="M87" s="55" t="e">
        <f t="shared" ref="M87" si="27">IF(O87&lt;N87,O87,N87)</f>
        <v>#DIV/0!</v>
      </c>
      <c r="N87" s="55">
        <f t="shared" ref="N87" si="28">S87+T87+U87</f>
        <v>2661.6452358777883</v>
      </c>
      <c r="O87" s="55" t="e">
        <f t="shared" ref="O87" si="29">P87+Q87+R87</f>
        <v>#DIV/0!</v>
      </c>
      <c r="P87" s="55" t="e">
        <f t="shared" ref="P87" si="30">IF(F87&gt;0,F87*$B$7,0)</f>
        <v>#DIV/0!</v>
      </c>
      <c r="Q87" s="55" t="e">
        <f t="shared" ref="Q87" si="31">IF(G87&gt;0,G87*$B$6,0)</f>
        <v>#DIV/0!</v>
      </c>
      <c r="R87" s="55" t="e">
        <f t="shared" ref="R87" si="32">IF(H87&gt;0,H87*$B$5,0)</f>
        <v>#DIV/0!</v>
      </c>
      <c r="S87" s="55">
        <f t="shared" ref="S87" si="33">IF(C87&gt;0,C87*$B$7,0)</f>
        <v>1557.560943598382</v>
      </c>
      <c r="T87" s="55">
        <f t="shared" ref="T87" si="34">IF(D87&gt;0,D87*$B$6,0)</f>
        <v>1104.0842922794063</v>
      </c>
      <c r="U87" s="55">
        <f t="shared" ref="U87" si="35">IF(E87&gt;0,E87*$B$5,0)</f>
        <v>0</v>
      </c>
    </row>
  </sheetData>
  <mergeCells count="3">
    <mergeCell ref="B3:C3"/>
    <mergeCell ref="H3:I3"/>
    <mergeCell ref="J3:L3"/>
  </mergeCells>
  <pageMargins left="0.7" right="0.7" top="0.78740157499999996" bottom="0.78740157499999996" header="0.3" footer="0.3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IT Niedersachsen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Hadasch, Doris (MK)</dc:creator>
  <cp:lastModifiedBy>Hadasch, Doris (MK)</cp:lastModifiedBy>
  <cp:lastPrinted>2018-02-14T10:52:41Z</cp:lastPrinted>
  <dcterms:created xsi:type="dcterms:W3CDTF">2018-02-14T10:50:13Z</dcterms:created>
  <dcterms:modified xsi:type="dcterms:W3CDTF">2018-02-14T11:31:13Z</dcterms:modified>
</cp:coreProperties>
</file>